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HP-01\Downloads\"/>
    </mc:Choice>
  </mc:AlternateContent>
  <xr:revisionPtr revIDLastSave="0" documentId="13_ncr:1_{A1910DEF-02CC-489D-B434-E2D0459CCB0C}" xr6:coauthVersionLast="45" xr6:coauthVersionMax="45" xr10:uidLastSave="{00000000-0000-0000-0000-000000000000}"/>
  <bookViews>
    <workbookView xWindow="-120" yWindow="-120" windowWidth="29040" windowHeight="15720" activeTab="1" xr2:uid="{00000000-000D-0000-FFFF-FFFF00000000}"/>
  </bookViews>
  <sheets>
    <sheet name="2024" sheetId="4" r:id="rId1"/>
    <sheet name="2025" sheetId="1" r:id="rId2"/>
  </sheets>
  <definedNames>
    <definedName name="_xlnm.Print_Area" localSheetId="1">'2025'!$A$1:$X$50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I40" i="1"/>
  <c r="F40" i="1"/>
  <c r="L39" i="1"/>
  <c r="I39" i="1"/>
  <c r="F39" i="1"/>
  <c r="I38" i="1"/>
  <c r="F38" i="1"/>
  <c r="K38" i="1" s="1"/>
  <c r="L38" i="1" s="1"/>
  <c r="M38" i="1" s="1"/>
  <c r="L37" i="1"/>
  <c r="I37" i="1"/>
  <c r="F37" i="1"/>
  <c r="M39" i="1" l="1"/>
  <c r="M37" i="1"/>
  <c r="M40" i="1"/>
  <c r="M39" i="4"/>
  <c r="K39" i="4"/>
  <c r="I39" i="4"/>
  <c r="M38" i="4"/>
  <c r="K38" i="4"/>
  <c r="I38" i="4"/>
  <c r="M37" i="4"/>
  <c r="K37" i="4"/>
  <c r="I37" i="4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2" i="1"/>
  <c r="J13" i="4" l="1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12" i="4"/>
  <c r="L32" i="1"/>
  <c r="L13" i="1" l="1"/>
  <c r="L14" i="1"/>
  <c r="L15" i="1"/>
  <c r="L16" i="1"/>
  <c r="L17" i="1"/>
  <c r="L18" i="1"/>
  <c r="M18" i="1" s="1"/>
  <c r="L19" i="1"/>
  <c r="L20" i="1"/>
  <c r="M20" i="1" s="1"/>
  <c r="L21" i="1"/>
  <c r="L22" i="1"/>
  <c r="L23" i="1"/>
  <c r="L24" i="1"/>
  <c r="L25" i="1"/>
  <c r="L26" i="1"/>
  <c r="L27" i="1"/>
  <c r="L28" i="1"/>
  <c r="L29" i="1"/>
  <c r="L30" i="1"/>
  <c r="L31" i="1"/>
  <c r="L12" i="1"/>
  <c r="M12" i="1" s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M32" i="1" s="1"/>
  <c r="I12" i="1"/>
  <c r="M19" i="1" l="1"/>
  <c r="M17" i="1"/>
  <c r="M24" i="1"/>
  <c r="M31" i="1"/>
  <c r="M23" i="1"/>
  <c r="M30" i="1"/>
  <c r="M22" i="1"/>
  <c r="M29" i="1"/>
  <c r="M21" i="1"/>
  <c r="M28" i="1"/>
  <c r="M14" i="1"/>
  <c r="M16" i="1"/>
  <c r="M27" i="1"/>
  <c r="M15" i="1"/>
  <c r="M26" i="1"/>
  <c r="M25" i="1"/>
  <c r="M13" i="1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12" i="4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12" i="4"/>
  <c r="M12" i="4" s="1"/>
  <c r="D32" i="4" l="1"/>
  <c r="E19" i="4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D14" i="4"/>
  <c r="D15" i="4" s="1"/>
  <c r="D16" i="4" s="1"/>
  <c r="D17" i="4" s="1"/>
  <c r="D32" i="1"/>
  <c r="E19" i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D14" i="1"/>
  <c r="D15" i="1" s="1"/>
  <c r="D16" i="1" s="1"/>
  <c r="D17" i="1" s="1"/>
  <c r="D18" i="1" s="1"/>
  <c r="D19" i="1" s="1"/>
  <c r="D20" i="1" s="1"/>
  <c r="D21" i="1" s="1"/>
  <c r="D23" i="1" s="1"/>
  <c r="D24" i="1" s="1"/>
  <c r="D26" i="1" s="1"/>
  <c r="D27" i="1" s="1"/>
  <c r="D28" i="1" s="1"/>
  <c r="D29" i="1" s="1"/>
  <c r="D30" i="1" s="1"/>
  <c r="D31" i="1" s="1"/>
  <c r="D20" i="4" l="1"/>
  <c r="D21" i="4" s="1"/>
  <c r="D26" i="4" s="1"/>
  <c r="D30" i="4" s="1"/>
  <c r="D31" i="4" s="1"/>
</calcChain>
</file>

<file path=xl/sharedStrings.xml><?xml version="1.0" encoding="utf-8"?>
<sst xmlns="http://schemas.openxmlformats.org/spreadsheetml/2006/main" count="199" uniqueCount="101">
  <si>
    <t>LISTA PROPOSTA PROJETO MUNISIPIO AINARO</t>
  </si>
  <si>
    <t>TINAN 2025</t>
  </si>
  <si>
    <t>POSTO</t>
  </si>
  <si>
    <t>SUKU</t>
  </si>
  <si>
    <t>ALDEIA</t>
  </si>
  <si>
    <t>NARAN PROJETO</t>
  </si>
  <si>
    <t>AINARO</t>
  </si>
  <si>
    <t>HATU-BUILIKO</t>
  </si>
  <si>
    <t>HATU-UDO</t>
  </si>
  <si>
    <t>MAUBISSE</t>
  </si>
  <si>
    <t>CASSA</t>
  </si>
  <si>
    <t>MANUTACI</t>
  </si>
  <si>
    <t>MAU-NUNO</t>
  </si>
  <si>
    <t>MAU-ULO</t>
  </si>
  <si>
    <t>SORO</t>
  </si>
  <si>
    <t>SURU-CRAIK</t>
  </si>
  <si>
    <t>BOLTAMA</t>
  </si>
  <si>
    <t>BAUHATILAU</t>
  </si>
  <si>
    <t>MAUSUKA</t>
  </si>
  <si>
    <t>MAU ULO PU</t>
  </si>
  <si>
    <t>TERLORA</t>
  </si>
  <si>
    <t>NO ULO</t>
  </si>
  <si>
    <t>AKTIVIDADE</t>
  </si>
  <si>
    <t>ESTRADA RURAIS-ESTRADA BETAUN</t>
  </si>
  <si>
    <t>MINI MERKADU</t>
  </si>
  <si>
    <t>KONSTRUSAUN</t>
  </si>
  <si>
    <t>EXENTASAUN</t>
  </si>
  <si>
    <t>MAUCHIGA</t>
  </si>
  <si>
    <t>MULO</t>
  </si>
  <si>
    <t>NUNO-MOGUE</t>
  </si>
  <si>
    <t>GOULORA</t>
  </si>
  <si>
    <t>BLEHETO</t>
  </si>
  <si>
    <t>FOHO- AI- LIKO</t>
  </si>
  <si>
    <t>LEOLIMA</t>
  </si>
  <si>
    <t>LEBUMERA</t>
  </si>
  <si>
    <t>GOULAU</t>
  </si>
  <si>
    <t>BRONJONG</t>
  </si>
  <si>
    <t>AITUTO</t>
  </si>
  <si>
    <t>EDI</t>
  </si>
  <si>
    <t>FATUBESSI</t>
  </si>
  <si>
    <t>LIURAI</t>
  </si>
  <si>
    <t>MANELOBAS</t>
  </si>
  <si>
    <t>MANETU</t>
  </si>
  <si>
    <t>MAULAU</t>
  </si>
  <si>
    <t>LEBUTUTO</t>
  </si>
  <si>
    <t>TALALE</t>
  </si>
  <si>
    <t>HOHULO</t>
  </si>
  <si>
    <t>KARTOLU</t>
  </si>
  <si>
    <t>HOHONARO</t>
  </si>
  <si>
    <t>KOTO MATAN</t>
  </si>
  <si>
    <t>BORULO</t>
  </si>
  <si>
    <t>VILLA</t>
  </si>
  <si>
    <t>AIHOSAN</t>
  </si>
  <si>
    <t>ESTRADA RURAIS-ESTRADA RAI</t>
  </si>
  <si>
    <t>TINAN 2024</t>
  </si>
  <si>
    <t>ETRDADA RURAIS-ESTRADA BETAUN</t>
  </si>
  <si>
    <t>BE'EMOS-GRAVITASAUN</t>
  </si>
  <si>
    <t>HATU MERA</t>
  </si>
  <si>
    <t>MUNABOL</t>
  </si>
  <si>
    <t>RAEBUTI UDO</t>
  </si>
  <si>
    <t>MAUSUCA</t>
  </si>
  <si>
    <t>MAU-ULO-PU</t>
  </si>
  <si>
    <t>NOULO</t>
  </si>
  <si>
    <t>MORU HALEU KLINIKA</t>
  </si>
  <si>
    <t>QUERUDO</t>
  </si>
  <si>
    <t>LEOTELO 1</t>
  </si>
  <si>
    <t>AINARO KI'IK</t>
  </si>
  <si>
    <t>NUNBOKU</t>
  </si>
  <si>
    <t>TUCARO</t>
  </si>
  <si>
    <t>LOBIBU</t>
  </si>
  <si>
    <t>HATUSAO</t>
  </si>
  <si>
    <t>HAUTADO</t>
  </si>
  <si>
    <t>HAHIMAU</t>
  </si>
  <si>
    <t>REHABILITASAUN</t>
  </si>
  <si>
    <t>CASIMIDEI</t>
  </si>
  <si>
    <t>LEKIBAULO</t>
  </si>
  <si>
    <t>BERETAI</t>
  </si>
  <si>
    <t>RUSSLAU</t>
  </si>
  <si>
    <t>KOTOMATAN</t>
  </si>
  <si>
    <t xml:space="preserve"> TOTAL ALOKASAUN ORSAMENTO</t>
  </si>
  <si>
    <t>GASTUS OPS</t>
  </si>
  <si>
    <t>GASTUS INFRA</t>
  </si>
  <si>
    <t xml:space="preserve"> ALOKASAUN OPS</t>
  </si>
  <si>
    <t xml:space="preserve"> ALOKASAUN INFRA</t>
  </si>
  <si>
    <t>OPS</t>
  </si>
  <si>
    <t>INFRA</t>
  </si>
  <si>
    <t>EXTENSAUN</t>
  </si>
  <si>
    <t>SUINI CULTURA</t>
  </si>
  <si>
    <t>UMA ANTIGA KONI</t>
  </si>
  <si>
    <t>HORAI-QUIK</t>
  </si>
  <si>
    <t>BALANSU OPS</t>
  </si>
  <si>
    <t>BALANSU INFRA</t>
  </si>
  <si>
    <t>SALA ESCOLA</t>
  </si>
  <si>
    <t xml:space="preserve">AINARO </t>
  </si>
  <si>
    <t xml:space="preserve"> BALANSU INFRA</t>
  </si>
  <si>
    <t>MAU ULO</t>
  </si>
  <si>
    <t>SURO CRAIK</t>
  </si>
  <si>
    <t>ESTRADA RURAIS</t>
  </si>
  <si>
    <t>JARDIM AIRANO</t>
  </si>
  <si>
    <t>FATIN TURISMO KEILELO</t>
  </si>
  <si>
    <t>PISINA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</si>
</sst>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Amasis MT Pro"/>
      <family val="1"/>
    </font>
    <font>
      <sz val="14"/>
      <color theme="1"/>
      <name val="Amasis MT Pro"/>
      <family val="1"/>
    </font>
    <font>
      <b/>
      <sz val="14"/>
      <color theme="1"/>
      <name val="Amasis MT Pro"/>
      <family val="1"/>
    </font>
    <font>
      <sz val="16"/>
      <color theme="1"/>
      <name val="Calibri"/>
      <family val="2"/>
    </font>
    <font>
      <b/>
      <sz val="16"/>
      <color theme="1"/>
      <name val="Amasis MT Pro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ont="1"/>
    <xf numFmtId="44" fontId="1" fillId="0" borderId="0" xfId="1" applyFont="1" applyAlignment="1">
      <alignment vertical="center"/>
    </xf>
    <xf numFmtId="44" fontId="1" fillId="0" borderId="0" xfId="1" applyFont="1"/>
    <xf numFmtId="0" fontId="0" fillId="0" borderId="0" xfId="0" applyFont="1" applyAlignment="1">
      <alignment vertical="center"/>
    </xf>
    <xf numFmtId="44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/>
    </xf>
    <xf numFmtId="44" fontId="8" fillId="0" borderId="0" xfId="1" applyFont="1" applyBorder="1" applyAlignment="1">
      <alignment horizontal="center" vertical="center"/>
    </xf>
    <xf numFmtId="44" fontId="7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4" fontId="6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7" fillId="0" borderId="0" xfId="0" applyFont="1"/>
    <xf numFmtId="44" fontId="7" fillId="0" borderId="0" xfId="1" applyFont="1" applyAlignment="1">
      <alignment vertical="center"/>
    </xf>
    <xf numFmtId="44" fontId="7" fillId="0" borderId="0" xfId="1" applyFont="1"/>
    <xf numFmtId="0" fontId="7" fillId="0" borderId="0" xfId="0" applyFont="1" applyAlignment="1">
      <alignment vertical="center"/>
    </xf>
    <xf numFmtId="44" fontId="6" fillId="2" borderId="1" xfId="1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/>
    </xf>
    <xf numFmtId="0" fontId="6" fillId="0" borderId="0" xfId="0" applyFont="1"/>
    <xf numFmtId="44" fontId="6" fillId="2" borderId="1" xfId="1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44" fontId="6" fillId="0" borderId="0" xfId="0" applyNumberFormat="1" applyFont="1"/>
    <xf numFmtId="44" fontId="6" fillId="0" borderId="0" xfId="1" applyFont="1" applyAlignment="1">
      <alignment vertical="center"/>
    </xf>
    <xf numFmtId="44" fontId="6" fillId="0" borderId="0" xfId="1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Alokasaun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'2024'!$B$12:$B$18</c:f>
              <c:strCache>
                <c:ptCount val="7"/>
                <c:pt idx="0">
                  <c:v>AINARO</c:v>
                </c:pt>
                <c:pt idx="1">
                  <c:v>CASSA</c:v>
                </c:pt>
                <c:pt idx="2">
                  <c:v>MANUTACI</c:v>
                </c:pt>
                <c:pt idx="3">
                  <c:v>MAU-NUNO</c:v>
                </c:pt>
                <c:pt idx="4">
                  <c:v>MAU-ULO</c:v>
                </c:pt>
                <c:pt idx="5">
                  <c:v>SORO</c:v>
                </c:pt>
                <c:pt idx="6">
                  <c:v>SURU-CRAIK</c:v>
                </c:pt>
              </c:strCache>
            </c:strRef>
          </c:cat>
          <c:val>
            <c:numRef>
              <c:f>'2024'!$H$12:$H$18</c:f>
              <c:numCache>
                <c:formatCode>_("$"* #,##0.00_);_("$"* \(#,##0.00\);_("$"* "-"??_);_(@_)</c:formatCode>
                <c:ptCount val="7"/>
                <c:pt idx="0">
                  <c:v>50000</c:v>
                </c:pt>
                <c:pt idx="1">
                  <c:v>50000</c:v>
                </c:pt>
                <c:pt idx="2">
                  <c:v>50000</c:v>
                </c:pt>
                <c:pt idx="3">
                  <c:v>40000</c:v>
                </c:pt>
                <c:pt idx="4">
                  <c:v>40000</c:v>
                </c:pt>
                <c:pt idx="5">
                  <c:v>40000</c:v>
                </c:pt>
                <c:pt idx="6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0-4203-A799-169EBFB99B35}"/>
            </c:ext>
          </c:extLst>
        </c:ser>
        <c:ser>
          <c:idx val="1"/>
          <c:order val="1"/>
          <c:tx>
            <c:v>Balansu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'2024'!$B$12:$B$18</c:f>
              <c:strCache>
                <c:ptCount val="7"/>
                <c:pt idx="0">
                  <c:v>AINARO</c:v>
                </c:pt>
                <c:pt idx="1">
                  <c:v>CASSA</c:v>
                </c:pt>
                <c:pt idx="2">
                  <c:v>MANUTACI</c:v>
                </c:pt>
                <c:pt idx="3">
                  <c:v>MAU-NUNO</c:v>
                </c:pt>
                <c:pt idx="4">
                  <c:v>MAU-ULO</c:v>
                </c:pt>
                <c:pt idx="5">
                  <c:v>SORO</c:v>
                </c:pt>
                <c:pt idx="6">
                  <c:v>SURU-CRAIK</c:v>
                </c:pt>
              </c:strCache>
            </c:strRef>
          </c:cat>
          <c:val>
            <c:numRef>
              <c:f>'2024'!$M$12:$M$18</c:f>
              <c:numCache>
                <c:formatCode>_("$"* #,##0.00_);_("$"* \(#,##0.00\);_("$"* "-"??_);_(@_)</c:formatCode>
                <c:ptCount val="7"/>
                <c:pt idx="0">
                  <c:v>327.40000000000146</c:v>
                </c:pt>
                <c:pt idx="1">
                  <c:v>13313.25</c:v>
                </c:pt>
                <c:pt idx="2">
                  <c:v>53</c:v>
                </c:pt>
                <c:pt idx="3">
                  <c:v>37406.550000000003</c:v>
                </c:pt>
                <c:pt idx="4">
                  <c:v>362.60000000000036</c:v>
                </c:pt>
                <c:pt idx="5">
                  <c:v>0.38000000000010914</c:v>
                </c:pt>
                <c:pt idx="6">
                  <c:v>419.27999999999884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50-4203-A799-169EBFB99B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92448224"/>
        <c:axId val="392452144"/>
      </c:barChart>
      <c:catAx>
        <c:axId val="392448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rgbClr val="FFFF00"/>
          </a:solidFill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2452144"/>
        <c:crosses val="autoZero"/>
        <c:auto val="1"/>
        <c:lblAlgn val="ctr"/>
        <c:lblOffset val="100"/>
        <c:noMultiLvlLbl val="0"/>
      </c:catAx>
      <c:valAx>
        <c:axId val="392452144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9244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Alokasaun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'2024'!$B$19:$B$23</c:f>
              <c:strCache>
                <c:ptCount val="5"/>
                <c:pt idx="0">
                  <c:v>MAUCHIGA</c:v>
                </c:pt>
                <c:pt idx="1">
                  <c:v>MULO</c:v>
                </c:pt>
                <c:pt idx="2">
                  <c:v>NUNO-MOGUE</c:v>
                </c:pt>
                <c:pt idx="3">
                  <c:v>FOHO- AI- LIKO</c:v>
                </c:pt>
                <c:pt idx="4">
                  <c:v>LEOLIMA</c:v>
                </c:pt>
              </c:strCache>
            </c:strRef>
          </c:cat>
          <c:val>
            <c:numRef>
              <c:f>'2024'!$H$19:$H$23</c:f>
              <c:numCache>
                <c:formatCode>_("$"* #,##0.00_);_("$"* \(#,##0.00\);_("$"* "-"??_);_(@_)</c:formatCode>
                <c:ptCount val="5"/>
                <c:pt idx="0">
                  <c:v>50000</c:v>
                </c:pt>
                <c:pt idx="1">
                  <c:v>55000</c:v>
                </c:pt>
                <c:pt idx="2">
                  <c:v>45000</c:v>
                </c:pt>
                <c:pt idx="3">
                  <c:v>60000</c:v>
                </c:pt>
                <c:pt idx="4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2-4ACD-8687-28B4D2EC1744}"/>
            </c:ext>
          </c:extLst>
        </c:ser>
        <c:ser>
          <c:idx val="1"/>
          <c:order val="1"/>
          <c:tx>
            <c:v>Balansu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'2024'!$B$19:$B$23</c:f>
              <c:strCache>
                <c:ptCount val="5"/>
                <c:pt idx="0">
                  <c:v>MAUCHIGA</c:v>
                </c:pt>
                <c:pt idx="1">
                  <c:v>MULO</c:v>
                </c:pt>
                <c:pt idx="2">
                  <c:v>NUNO-MOGUE</c:v>
                </c:pt>
                <c:pt idx="3">
                  <c:v>FOHO- AI- LIKO</c:v>
                </c:pt>
                <c:pt idx="4">
                  <c:v>LEOLIMA</c:v>
                </c:pt>
              </c:strCache>
            </c:strRef>
          </c:cat>
          <c:val>
            <c:numRef>
              <c:f>'2024'!$M$19:$M$23</c:f>
              <c:numCache>
                <c:formatCode>_("$"* #,##0.00_);_("$"* \(#,##0.00\);_("$"* "-"??_);_(@_)</c:formatCode>
                <c:ptCount val="5"/>
                <c:pt idx="0">
                  <c:v>510</c:v>
                </c:pt>
                <c:pt idx="1">
                  <c:v>1966</c:v>
                </c:pt>
                <c:pt idx="2">
                  <c:v>864.5</c:v>
                </c:pt>
                <c:pt idx="3">
                  <c:v>10414.91</c:v>
                </c:pt>
                <c:pt idx="4">
                  <c:v>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2-4ACD-8687-28B4D2EC174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48733232"/>
        <c:axId val="448742248"/>
      </c:barChart>
      <c:catAx>
        <c:axId val="448733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rgbClr val="FFFF00"/>
          </a:solidFill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742248"/>
        <c:crosses val="autoZero"/>
        <c:auto val="1"/>
        <c:lblAlgn val="ctr"/>
        <c:lblOffset val="100"/>
        <c:noMultiLvlLbl val="0"/>
      </c:catAx>
      <c:valAx>
        <c:axId val="448742248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4873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Alokasaun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'2024'!$B$24:$B$32</c:f>
              <c:strCache>
                <c:ptCount val="9"/>
                <c:pt idx="0">
                  <c:v>AITUTO</c:v>
                </c:pt>
                <c:pt idx="1">
                  <c:v>EDI</c:v>
                </c:pt>
                <c:pt idx="2">
                  <c:v>FATUBESSI</c:v>
                </c:pt>
                <c:pt idx="3">
                  <c:v>HORAI-QUIK</c:v>
                </c:pt>
                <c:pt idx="4">
                  <c:v>LIURAI</c:v>
                </c:pt>
                <c:pt idx="5">
                  <c:v>MANELOBAS</c:v>
                </c:pt>
                <c:pt idx="6">
                  <c:v>MANETU</c:v>
                </c:pt>
                <c:pt idx="7">
                  <c:v>MAUBISSE</c:v>
                </c:pt>
                <c:pt idx="8">
                  <c:v>MAULAU</c:v>
                </c:pt>
              </c:strCache>
            </c:strRef>
          </c:cat>
          <c:val>
            <c:numRef>
              <c:f>'2024'!$H$24:$H$32</c:f>
              <c:numCache>
                <c:formatCode>_("$"* #,##0.00_);_("$"* \(#,##0.00\);_("$"* "-"??_);_(@_)</c:formatCode>
                <c:ptCount val="9"/>
                <c:pt idx="0">
                  <c:v>55000</c:v>
                </c:pt>
                <c:pt idx="1">
                  <c:v>55000</c:v>
                </c:pt>
                <c:pt idx="2">
                  <c:v>50000</c:v>
                </c:pt>
                <c:pt idx="3">
                  <c:v>45000</c:v>
                </c:pt>
                <c:pt idx="4">
                  <c:v>50000</c:v>
                </c:pt>
                <c:pt idx="5">
                  <c:v>55000</c:v>
                </c:pt>
                <c:pt idx="6">
                  <c:v>60000</c:v>
                </c:pt>
                <c:pt idx="7">
                  <c:v>60000</c:v>
                </c:pt>
                <c:pt idx="8">
                  <c:v>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1-4798-A165-590D7F9F7E76}"/>
            </c:ext>
          </c:extLst>
        </c:ser>
        <c:ser>
          <c:idx val="1"/>
          <c:order val="1"/>
          <c:tx>
            <c:v>Balansu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'2024'!$B$24:$B$32</c:f>
              <c:strCache>
                <c:ptCount val="9"/>
                <c:pt idx="0">
                  <c:v>AITUTO</c:v>
                </c:pt>
                <c:pt idx="1">
                  <c:v>EDI</c:v>
                </c:pt>
                <c:pt idx="2">
                  <c:v>FATUBESSI</c:v>
                </c:pt>
                <c:pt idx="3">
                  <c:v>HORAI-QUIK</c:v>
                </c:pt>
                <c:pt idx="4">
                  <c:v>LIURAI</c:v>
                </c:pt>
                <c:pt idx="5">
                  <c:v>MANELOBAS</c:v>
                </c:pt>
                <c:pt idx="6">
                  <c:v>MANETU</c:v>
                </c:pt>
                <c:pt idx="7">
                  <c:v>MAUBISSE</c:v>
                </c:pt>
                <c:pt idx="8">
                  <c:v>MAULAU</c:v>
                </c:pt>
              </c:strCache>
            </c:strRef>
          </c:cat>
          <c:val>
            <c:numRef>
              <c:f>'2024'!$M$24:$M$32</c:f>
              <c:numCache>
                <c:formatCode>_("$"* #,##0.00_);_("$"* \(#,##0.00\);_("$"* "-"??_);_(@_)</c:formatCode>
                <c:ptCount val="9"/>
                <c:pt idx="0">
                  <c:v>10984.600000000002</c:v>
                </c:pt>
                <c:pt idx="1">
                  <c:v>3764.3999999999996</c:v>
                </c:pt>
                <c:pt idx="2">
                  <c:v>547.84999999999854</c:v>
                </c:pt>
                <c:pt idx="3">
                  <c:v>5855.4500000000025</c:v>
                </c:pt>
                <c:pt idx="4">
                  <c:v>1881.75</c:v>
                </c:pt>
                <c:pt idx="5">
                  <c:v>1783.33</c:v>
                </c:pt>
                <c:pt idx="6">
                  <c:v>1970.5500000000002</c:v>
                </c:pt>
                <c:pt idx="7">
                  <c:v>2550.5</c:v>
                </c:pt>
                <c:pt idx="8">
                  <c:v>5530.18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1-4798-A165-590D7F9F7E7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48731272"/>
        <c:axId val="448742640"/>
      </c:barChart>
      <c:catAx>
        <c:axId val="448731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rgbClr val="FFFF00"/>
          </a:solidFill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742640"/>
        <c:crosses val="autoZero"/>
        <c:auto val="1"/>
        <c:lblAlgn val="ctr"/>
        <c:lblOffset val="100"/>
        <c:noMultiLvlLbl val="0"/>
      </c:catAx>
      <c:valAx>
        <c:axId val="448742640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48731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Alokasaun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'2024'!$E$37:$E$39</c:f>
              <c:strCache>
                <c:ptCount val="3"/>
                <c:pt idx="0">
                  <c:v>JARDIM AIRANO</c:v>
                </c:pt>
                <c:pt idx="1">
                  <c:v>FATIN TURISMO KEILELO</c:v>
                </c:pt>
                <c:pt idx="2">
                  <c:v>PISINA</c:v>
                </c:pt>
              </c:strCache>
            </c:strRef>
          </c:cat>
          <c:val>
            <c:numRef>
              <c:f>'2024'!$H$37:$H$39</c:f>
              <c:numCache>
                <c:formatCode>_("$"* #,##0.00_);_("$"* \(#,##0.00\);_("$"* "-"??_);_(@_)</c:formatCode>
                <c:ptCount val="3"/>
                <c:pt idx="0">
                  <c:v>53300</c:v>
                </c:pt>
                <c:pt idx="1">
                  <c:v>54000</c:v>
                </c:pt>
                <c:pt idx="2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C-4645-A389-6E8C9F89E665}"/>
            </c:ext>
          </c:extLst>
        </c:ser>
        <c:ser>
          <c:idx val="1"/>
          <c:order val="1"/>
          <c:tx>
            <c:v>Balansu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'2024'!$E$37:$E$39</c:f>
              <c:strCache>
                <c:ptCount val="3"/>
                <c:pt idx="0">
                  <c:v>JARDIM AIRANO</c:v>
                </c:pt>
                <c:pt idx="1">
                  <c:v>FATIN TURISMO KEILELO</c:v>
                </c:pt>
                <c:pt idx="2">
                  <c:v>PISINA</c:v>
                </c:pt>
              </c:strCache>
            </c:strRef>
          </c:cat>
          <c:val>
            <c:numRef>
              <c:f>'2024'!$M$37:$M$39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C-4645-A389-6E8C9F89E66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48734408"/>
        <c:axId val="448737152"/>
      </c:barChart>
      <c:catAx>
        <c:axId val="448734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rgbClr val="FFFF00"/>
          </a:solidFill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737152"/>
        <c:crosses val="autoZero"/>
        <c:auto val="1"/>
        <c:lblAlgn val="ctr"/>
        <c:lblOffset val="100"/>
        <c:noMultiLvlLbl val="0"/>
      </c:catAx>
      <c:valAx>
        <c:axId val="448737152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4873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Alokasaun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'2025'!$B$12:$B$18</c:f>
              <c:strCache>
                <c:ptCount val="7"/>
                <c:pt idx="0">
                  <c:v>AINARO</c:v>
                </c:pt>
                <c:pt idx="1">
                  <c:v>CASSA</c:v>
                </c:pt>
                <c:pt idx="2">
                  <c:v>MANUTACI</c:v>
                </c:pt>
                <c:pt idx="3">
                  <c:v>MAU-NUNO</c:v>
                </c:pt>
                <c:pt idx="4">
                  <c:v>MAU-ULO</c:v>
                </c:pt>
                <c:pt idx="5">
                  <c:v>SORO</c:v>
                </c:pt>
                <c:pt idx="6">
                  <c:v>SURU-CRAIK</c:v>
                </c:pt>
              </c:strCache>
            </c:strRef>
          </c:cat>
          <c:val>
            <c:numRef>
              <c:f>'2025'!$F$12:$F$18</c:f>
              <c:numCache>
                <c:formatCode>_("$"* #,##0.00_);_("$"* \(#,##0.00\);_("$"* "-"??_);_(@_)</c:formatCode>
                <c:ptCount val="7"/>
                <c:pt idx="0">
                  <c:v>29130.74</c:v>
                </c:pt>
                <c:pt idx="1">
                  <c:v>29130.739999999998</c:v>
                </c:pt>
                <c:pt idx="2">
                  <c:v>26217.670000000002</c:v>
                </c:pt>
                <c:pt idx="3">
                  <c:v>23304.59</c:v>
                </c:pt>
                <c:pt idx="4">
                  <c:v>23304.59</c:v>
                </c:pt>
                <c:pt idx="5">
                  <c:v>26218.05</c:v>
                </c:pt>
                <c:pt idx="6">
                  <c:v>26217.670000000002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F-4744-84F3-1EF0DA882911}"/>
            </c:ext>
          </c:extLst>
        </c:ser>
        <c:ser>
          <c:idx val="1"/>
          <c:order val="1"/>
          <c:tx>
            <c:v>Balansu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'2025'!$B$12:$B$18</c:f>
              <c:strCache>
                <c:ptCount val="7"/>
                <c:pt idx="0">
                  <c:v>AINARO</c:v>
                </c:pt>
                <c:pt idx="1">
                  <c:v>CASSA</c:v>
                </c:pt>
                <c:pt idx="2">
                  <c:v>MANUTACI</c:v>
                </c:pt>
                <c:pt idx="3">
                  <c:v>MAU-NUNO</c:v>
                </c:pt>
                <c:pt idx="4">
                  <c:v>MAU-ULO</c:v>
                </c:pt>
                <c:pt idx="5">
                  <c:v>SORO</c:v>
                </c:pt>
                <c:pt idx="6">
                  <c:v>SURU-CRAIK</c:v>
                </c:pt>
              </c:strCache>
            </c:strRef>
          </c:cat>
          <c:val>
            <c:numRef>
              <c:f>'2025'!$M$12:$M$18</c:f>
              <c:numCache>
                <c:formatCode>_("$"* #,##0.00_);_("$"* \(#,##0.00\);_("$"* "-"??_);_(@_)</c:formatCode>
                <c:ptCount val="7"/>
                <c:pt idx="0">
                  <c:v>29.140000000002146</c:v>
                </c:pt>
                <c:pt idx="1">
                  <c:v>0.6799999999980173</c:v>
                </c:pt>
                <c:pt idx="2">
                  <c:v>17.640000000002146</c:v>
                </c:pt>
                <c:pt idx="3">
                  <c:v>70.4099999999994</c:v>
                </c:pt>
                <c:pt idx="4">
                  <c:v>3.1099999999987631</c:v>
                </c:pt>
                <c:pt idx="5">
                  <c:v>7.8299999999976535</c:v>
                </c:pt>
                <c:pt idx="6">
                  <c:v>1939.2900000000022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AF-4744-84F3-1EF0DA8829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51520928"/>
        <c:axId val="451513872"/>
      </c:barChart>
      <c:catAx>
        <c:axId val="451520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rgbClr val="FFFF00"/>
          </a:solidFill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1513872"/>
        <c:crosses val="autoZero"/>
        <c:auto val="1"/>
        <c:lblAlgn val="ctr"/>
        <c:lblOffset val="100"/>
        <c:noMultiLvlLbl val="0"/>
      </c:catAx>
      <c:valAx>
        <c:axId val="451513872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5152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66062323837079"/>
          <c:y val="5.0847457627118647E-2"/>
          <c:w val="0.68933937676162926"/>
          <c:h val="0.76303616708928335"/>
        </c:manualLayout>
      </c:layout>
      <c:barChart>
        <c:barDir val="bar"/>
        <c:grouping val="clustered"/>
        <c:varyColors val="0"/>
        <c:ser>
          <c:idx val="0"/>
          <c:order val="0"/>
          <c:tx>
            <c:v>Alokasaun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'2025'!$B$19:$B$23</c:f>
              <c:strCache>
                <c:ptCount val="5"/>
                <c:pt idx="0">
                  <c:v>MAUCHIGA</c:v>
                </c:pt>
                <c:pt idx="1">
                  <c:v>MULO</c:v>
                </c:pt>
                <c:pt idx="2">
                  <c:v>NUNO-MOGUE</c:v>
                </c:pt>
                <c:pt idx="3">
                  <c:v>FOHO- AI- LIKO</c:v>
                </c:pt>
                <c:pt idx="4">
                  <c:v>LEOLIMA</c:v>
                </c:pt>
              </c:strCache>
            </c:strRef>
          </c:cat>
          <c:val>
            <c:numRef>
              <c:f>'2025'!$F$19:$F$23</c:f>
              <c:numCache>
                <c:formatCode>_("$"* #,##0.00_);_("$"* \(#,##0.00\);_("$"* "-"??_);_(@_)</c:formatCode>
                <c:ptCount val="5"/>
                <c:pt idx="0">
                  <c:v>29130.739999999998</c:v>
                </c:pt>
                <c:pt idx="1">
                  <c:v>32043.81</c:v>
                </c:pt>
                <c:pt idx="2">
                  <c:v>29130.74</c:v>
                </c:pt>
                <c:pt idx="3">
                  <c:v>34956.89</c:v>
                </c:pt>
                <c:pt idx="4">
                  <c:v>34956.89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4-496F-A46D-049D4A6BA8D5}"/>
            </c:ext>
          </c:extLst>
        </c:ser>
        <c:ser>
          <c:idx val="1"/>
          <c:order val="1"/>
          <c:tx>
            <c:v>Balansu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'2025'!$B$19:$B$23</c:f>
              <c:strCache>
                <c:ptCount val="5"/>
                <c:pt idx="0">
                  <c:v>MAUCHIGA</c:v>
                </c:pt>
                <c:pt idx="1">
                  <c:v>MULO</c:v>
                </c:pt>
                <c:pt idx="2">
                  <c:v>NUNO-MOGUE</c:v>
                </c:pt>
                <c:pt idx="3">
                  <c:v>FOHO- AI- LIKO</c:v>
                </c:pt>
                <c:pt idx="4">
                  <c:v>LEOLIMA</c:v>
                </c:pt>
              </c:strCache>
            </c:strRef>
          </c:cat>
          <c:val>
            <c:numRef>
              <c:f>'2025'!$M$19:$M$23</c:f>
              <c:numCache>
                <c:formatCode>_("$"* #,##0.00_);_("$"* \(#,##0.00\);_("$"* "-"??_);_(@_)</c:formatCode>
                <c:ptCount val="5"/>
                <c:pt idx="0">
                  <c:v>47.929999999998017</c:v>
                </c:pt>
                <c:pt idx="1">
                  <c:v>14.760000000002492</c:v>
                </c:pt>
                <c:pt idx="2">
                  <c:v>7382.340000000002</c:v>
                </c:pt>
                <c:pt idx="3">
                  <c:v>5255.0499999999993</c:v>
                </c:pt>
                <c:pt idx="4">
                  <c:v>5754.0499999999993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D4-496F-A46D-049D4A6BA8D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45774864"/>
        <c:axId val="445769376"/>
      </c:barChart>
      <c:catAx>
        <c:axId val="445774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rgbClr val="FFFF00"/>
          </a:solidFill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5769376"/>
        <c:crosses val="autoZero"/>
        <c:auto val="1"/>
        <c:lblAlgn val="ctr"/>
        <c:lblOffset val="100"/>
        <c:noMultiLvlLbl val="0"/>
      </c:catAx>
      <c:valAx>
        <c:axId val="445769376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4577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Alokasaun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'2025'!$B$24:$B$32</c:f>
              <c:strCache>
                <c:ptCount val="9"/>
                <c:pt idx="0">
                  <c:v>AITUTO</c:v>
                </c:pt>
                <c:pt idx="1">
                  <c:v>EDI</c:v>
                </c:pt>
                <c:pt idx="2">
                  <c:v>FATUBESSI</c:v>
                </c:pt>
                <c:pt idx="3">
                  <c:v>HORAI-QUIK</c:v>
                </c:pt>
                <c:pt idx="4">
                  <c:v>LIURAI</c:v>
                </c:pt>
                <c:pt idx="5">
                  <c:v>MANELOBAS</c:v>
                </c:pt>
                <c:pt idx="6">
                  <c:v>MANETU</c:v>
                </c:pt>
                <c:pt idx="7">
                  <c:v>MAUBISSE</c:v>
                </c:pt>
                <c:pt idx="8">
                  <c:v>MAULAU</c:v>
                </c:pt>
              </c:strCache>
            </c:strRef>
          </c:cat>
          <c:val>
            <c:numRef>
              <c:f>'2025'!$F$24:$F$32</c:f>
              <c:numCache>
                <c:formatCode>_("$"* #,##0.00_);_("$"* \(#,##0.00\);_("$"* "-"??_);_(@_)</c:formatCode>
                <c:ptCount val="9"/>
                <c:pt idx="0">
                  <c:v>32043.81</c:v>
                </c:pt>
                <c:pt idx="1">
                  <c:v>32043.81</c:v>
                </c:pt>
                <c:pt idx="2">
                  <c:v>29130.739999999998</c:v>
                </c:pt>
                <c:pt idx="3">
                  <c:v>29130.75</c:v>
                </c:pt>
                <c:pt idx="4">
                  <c:v>29130.739999999998</c:v>
                </c:pt>
                <c:pt idx="5">
                  <c:v>32043.82</c:v>
                </c:pt>
                <c:pt idx="6">
                  <c:v>31024.240000000002</c:v>
                </c:pt>
                <c:pt idx="7">
                  <c:v>31169.89</c:v>
                </c:pt>
                <c:pt idx="8">
                  <c:v>32043.81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3-4644-8273-F145B1788AAE}"/>
            </c:ext>
          </c:extLst>
        </c:ser>
        <c:ser>
          <c:idx val="1"/>
          <c:order val="1"/>
          <c:tx>
            <c:v>Balansu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'2025'!$B$24:$B$32</c:f>
              <c:strCache>
                <c:ptCount val="9"/>
                <c:pt idx="0">
                  <c:v>AITUTO</c:v>
                </c:pt>
                <c:pt idx="1">
                  <c:v>EDI</c:v>
                </c:pt>
                <c:pt idx="2">
                  <c:v>FATUBESSI</c:v>
                </c:pt>
                <c:pt idx="3">
                  <c:v>HORAI-QUIK</c:v>
                </c:pt>
                <c:pt idx="4">
                  <c:v>LIURAI</c:v>
                </c:pt>
                <c:pt idx="5">
                  <c:v>MANELOBAS</c:v>
                </c:pt>
                <c:pt idx="6">
                  <c:v>MANETU</c:v>
                </c:pt>
                <c:pt idx="7">
                  <c:v>MAUBISSE</c:v>
                </c:pt>
                <c:pt idx="8">
                  <c:v>MAULAU</c:v>
                </c:pt>
              </c:strCache>
            </c:strRef>
          </c:cat>
          <c:val>
            <c:numRef>
              <c:f>'2025'!$M$24:$M$32</c:f>
              <c:numCache>
                <c:formatCode>_("$"* #,##0.00_);_("$"* \(#,##0.00\);_("$"* "-"??_);_(@_)</c:formatCode>
                <c:ptCount val="9"/>
                <c:pt idx="0">
                  <c:v>1676.8100000000022</c:v>
                </c:pt>
                <c:pt idx="1">
                  <c:v>956.36000000000195</c:v>
                </c:pt>
                <c:pt idx="2">
                  <c:v>93.46999999999889</c:v>
                </c:pt>
                <c:pt idx="3">
                  <c:v>948.38999999999851</c:v>
                </c:pt>
                <c:pt idx="4">
                  <c:v>309.11999999999807</c:v>
                </c:pt>
                <c:pt idx="5">
                  <c:v>1343.0100000000011</c:v>
                </c:pt>
                <c:pt idx="6">
                  <c:v>2289.8400000000024</c:v>
                </c:pt>
                <c:pt idx="7">
                  <c:v>209.54999999999836</c:v>
                </c:pt>
                <c:pt idx="8">
                  <c:v>1446.0700000000011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73-4644-8273-F145B1788AA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45770552"/>
        <c:axId val="445778000"/>
      </c:barChart>
      <c:catAx>
        <c:axId val="445770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rgbClr val="FFFF00"/>
          </a:solidFill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5778000"/>
        <c:crosses val="autoZero"/>
        <c:auto val="1"/>
        <c:lblAlgn val="ctr"/>
        <c:lblOffset val="100"/>
        <c:noMultiLvlLbl val="0"/>
      </c:catAx>
      <c:valAx>
        <c:axId val="445778000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45770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Alokasaun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'2025'!$D$37:$D$40</c:f>
              <c:strCache>
                <c:ptCount val="4"/>
                <c:pt idx="0">
                  <c:v>SUINI CULTURA</c:v>
                </c:pt>
                <c:pt idx="1">
                  <c:v>UMA ANTIGA KONI</c:v>
                </c:pt>
                <c:pt idx="2">
                  <c:v>MINI MERKADU</c:v>
                </c:pt>
                <c:pt idx="3">
                  <c:v>ESTRADA RURAIS</c:v>
                </c:pt>
              </c:strCache>
            </c:strRef>
          </c:cat>
          <c:val>
            <c:numRef>
              <c:f>'2025'!$F$37:$F$40</c:f>
              <c:numCache>
                <c:formatCode>_("$"* #,##0.00_);_("$"* \(#,##0.00\);_("$"* "-"??_);_(@_)</c:formatCode>
                <c:ptCount val="4"/>
                <c:pt idx="0">
                  <c:v>55000</c:v>
                </c:pt>
                <c:pt idx="1">
                  <c:v>64500</c:v>
                </c:pt>
                <c:pt idx="2">
                  <c:v>29130.739999999998</c:v>
                </c:pt>
                <c:pt idx="3">
                  <c:v>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3-4571-B869-E51E581211BD}"/>
            </c:ext>
          </c:extLst>
        </c:ser>
        <c:ser>
          <c:idx val="1"/>
          <c:order val="1"/>
          <c:tx>
            <c:v>Balansu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'2025'!$D$37:$D$40</c:f>
              <c:strCache>
                <c:ptCount val="4"/>
                <c:pt idx="0">
                  <c:v>SUINI CULTURA</c:v>
                </c:pt>
                <c:pt idx="1">
                  <c:v>UMA ANTIGA KONI</c:v>
                </c:pt>
                <c:pt idx="2">
                  <c:v>MINI MERKADU</c:v>
                </c:pt>
                <c:pt idx="3">
                  <c:v>ESTRADA RURAIS</c:v>
                </c:pt>
              </c:strCache>
            </c:strRef>
          </c:cat>
          <c:val>
            <c:numRef>
              <c:f>'2025'!$M$37:$M$40</c:f>
              <c:numCache>
                <c:formatCode>_("$"* #,##0.00_);_("$"* \(#,##0.00\);_("$"* "-"??_);_(@_)</c:formatCode>
                <c:ptCount val="4"/>
                <c:pt idx="0">
                  <c:v>13767.220000000001</c:v>
                </c:pt>
                <c:pt idx="1">
                  <c:v>2.4499999999970896</c:v>
                </c:pt>
                <c:pt idx="2">
                  <c:v>0.6799999999980173</c:v>
                </c:pt>
                <c:pt idx="3">
                  <c:v>34715.5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3-4571-B869-E51E581211B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51587192"/>
        <c:axId val="451598560"/>
      </c:barChart>
      <c:catAx>
        <c:axId val="451587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rgbClr val="FFFF00"/>
          </a:solidFill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1598560"/>
        <c:crosses val="autoZero"/>
        <c:auto val="1"/>
        <c:lblAlgn val="ctr"/>
        <c:lblOffset val="100"/>
        <c:noMultiLvlLbl val="0"/>
      </c:catAx>
      <c:valAx>
        <c:axId val="451598560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51587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0</xdr:rowOff>
    </xdr:from>
    <xdr:to>
      <xdr:col>7</xdr:col>
      <xdr:colOff>806501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28506" r="30930" b="48404"/>
        <a:stretch/>
      </xdr:blipFill>
      <xdr:spPr bwMode="auto">
        <a:xfrm>
          <a:off x="2781300" y="0"/>
          <a:ext cx="10798226" cy="1676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18</xdr:col>
      <xdr:colOff>540384</xdr:colOff>
      <xdr:row>2</xdr:row>
      <xdr:rowOff>141764</xdr:rowOff>
    </xdr:from>
    <xdr:to>
      <xdr:col>32</xdr:col>
      <xdr:colOff>106680</xdr:colOff>
      <xdr:row>15</xdr:row>
      <xdr:rowOff>731520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563880</xdr:colOff>
      <xdr:row>16</xdr:row>
      <xdr:rowOff>167640</xdr:rowOff>
    </xdr:from>
    <xdr:to>
      <xdr:col>30</xdr:col>
      <xdr:colOff>130176</xdr:colOff>
      <xdr:row>23</xdr:row>
      <xdr:rowOff>559276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23</xdr:row>
      <xdr:rowOff>38100</xdr:rowOff>
    </xdr:from>
    <xdr:to>
      <xdr:col>31</xdr:col>
      <xdr:colOff>114300</xdr:colOff>
      <xdr:row>31</xdr:row>
      <xdr:rowOff>237331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563880</xdr:colOff>
      <xdr:row>32</xdr:row>
      <xdr:rowOff>137160</xdr:rowOff>
    </xdr:from>
    <xdr:to>
      <xdr:col>30</xdr:col>
      <xdr:colOff>130176</xdr:colOff>
      <xdr:row>52</xdr:row>
      <xdr:rowOff>132556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2846647</xdr:colOff>
      <xdr:row>5</xdr:row>
      <xdr:rowOff>145988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28506" r="30930" b="48404"/>
        <a:stretch/>
      </xdr:blipFill>
      <xdr:spPr bwMode="auto">
        <a:xfrm>
          <a:off x="0" y="1"/>
          <a:ext cx="7651750" cy="10689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9695</xdr:colOff>
      <xdr:row>32</xdr:row>
      <xdr:rowOff>174504</xdr:rowOff>
    </xdr:from>
    <xdr:to>
      <xdr:col>2</xdr:col>
      <xdr:colOff>96947</xdr:colOff>
      <xdr:row>34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695" y="10538092"/>
          <a:ext cx="2350954" cy="10809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000"/>
            <a:t>            </a:t>
          </a:r>
          <a:r>
            <a:rPr lang="en-US" sz="1000" b="1"/>
            <a:t>NEWSA BELO MAGNO</a:t>
          </a:r>
        </a:p>
        <a:p>
          <a:pPr algn="l"/>
          <a:r>
            <a:rPr lang="en-US" sz="1000"/>
            <a:t>Prepara husi : ENJINEIRU MUNISIPIO</a:t>
          </a:r>
          <a:r>
            <a:rPr lang="en-US" sz="1000" baseline="0"/>
            <a:t>            </a:t>
          </a:r>
        </a:p>
        <a:p>
          <a:pPr algn="l"/>
          <a:r>
            <a:rPr lang="en-US" sz="1000" baseline="0"/>
            <a:t>Data               :	</a:t>
          </a:r>
        </a:p>
        <a:p>
          <a:endParaRPr lang="en-US" sz="1000"/>
        </a:p>
      </xdr:txBody>
    </xdr:sp>
    <xdr:clientData/>
  </xdr:twoCellAnchor>
  <xdr:twoCellAnchor>
    <xdr:from>
      <xdr:col>2</xdr:col>
      <xdr:colOff>508970</xdr:colOff>
      <xdr:row>33</xdr:row>
      <xdr:rowOff>0</xdr:rowOff>
    </xdr:from>
    <xdr:to>
      <xdr:col>4</xdr:col>
      <xdr:colOff>368397</xdr:colOff>
      <xdr:row>34</xdr:row>
      <xdr:rowOff>30000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773970" y="10500000"/>
          <a:ext cx="2514427" cy="114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="1"/>
            <a:t>            VIRGINIA  DE ARAUJO</a:t>
          </a:r>
        </a:p>
        <a:p>
          <a:r>
            <a:rPr lang="en-US" sz="1000" b="0"/>
            <a:t>Verifika</a:t>
          </a:r>
          <a:r>
            <a:rPr lang="en-US" sz="1000" b="0" baseline="0"/>
            <a:t> Husi : KONTABILISTA MUNISIPIO</a:t>
          </a:r>
        </a:p>
        <a:p>
          <a:r>
            <a:rPr lang="en-US" sz="1000" b="0" baseline="0"/>
            <a:t>Data               :</a:t>
          </a:r>
          <a:endParaRPr lang="en-US" sz="1000" b="0"/>
        </a:p>
      </xdr:txBody>
    </xdr:sp>
    <xdr:clientData/>
  </xdr:twoCellAnchor>
  <xdr:twoCellAnchor>
    <xdr:from>
      <xdr:col>4</xdr:col>
      <xdr:colOff>1013091</xdr:colOff>
      <xdr:row>33</xdr:row>
      <xdr:rowOff>0</xdr:rowOff>
    </xdr:from>
    <xdr:to>
      <xdr:col>10</xdr:col>
      <xdr:colOff>14542</xdr:colOff>
      <xdr:row>34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928282" y="10547786"/>
          <a:ext cx="2346107" cy="1076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="1"/>
            <a:t>JO</a:t>
          </a:r>
          <a:r>
            <a:rPr lang="en-US" sz="1100" b="1">
              <a:latin typeface="Calibri" panose="020F0502020204030204" pitchFamily="34" charset="0"/>
              <a:cs typeface="Calibri" panose="020F0502020204030204" pitchFamily="34" charset="0"/>
            </a:rPr>
            <a:t>Ã</a:t>
          </a:r>
          <a:r>
            <a:rPr lang="en-US" sz="1100" b="1"/>
            <a:t>O PAULO DE B.C.e</a:t>
          </a:r>
          <a:r>
            <a:rPr lang="en-US" sz="1100" b="1" baseline="0"/>
            <a:t> C ARAÚJO</a:t>
          </a:r>
        </a:p>
        <a:p>
          <a:r>
            <a:rPr lang="en-US" sz="1000"/>
            <a:t>Vistu Husi</a:t>
          </a:r>
          <a:r>
            <a:rPr lang="en-US" sz="1000" baseline="0"/>
            <a:t>  : DIRETOR SMA-PNDS</a:t>
          </a:r>
        </a:p>
        <a:p>
          <a:r>
            <a:rPr lang="en-US" sz="1000" baseline="0"/>
            <a:t>Data            :</a:t>
          </a:r>
          <a:endParaRPr lang="en-US" sz="1000"/>
        </a:p>
      </xdr:txBody>
    </xdr:sp>
    <xdr:clientData/>
  </xdr:twoCellAnchor>
  <xdr:twoCellAnchor>
    <xdr:from>
      <xdr:col>14</xdr:col>
      <xdr:colOff>0</xdr:colOff>
      <xdr:row>1</xdr:row>
      <xdr:rowOff>1</xdr:rowOff>
    </xdr:from>
    <xdr:to>
      <xdr:col>24</xdr:col>
      <xdr:colOff>482600</xdr:colOff>
      <xdr:row>13</xdr:row>
      <xdr:rowOff>228601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393700</xdr:colOff>
      <xdr:row>14</xdr:row>
      <xdr:rowOff>101600</xdr:rowOff>
    </xdr:from>
    <xdr:to>
      <xdr:col>24</xdr:col>
      <xdr:colOff>292100</xdr:colOff>
      <xdr:row>22</xdr:row>
      <xdr:rowOff>50800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304800</xdr:colOff>
      <xdr:row>22</xdr:row>
      <xdr:rowOff>228600</xdr:rowOff>
    </xdr:from>
    <xdr:to>
      <xdr:col>24</xdr:col>
      <xdr:colOff>203200</xdr:colOff>
      <xdr:row>30</xdr:row>
      <xdr:rowOff>177800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34</xdr:row>
      <xdr:rowOff>0</xdr:rowOff>
    </xdr:from>
    <xdr:to>
      <xdr:col>24</xdr:col>
      <xdr:colOff>508000</xdr:colOff>
      <xdr:row>50</xdr:row>
      <xdr:rowOff>50800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0"/>
  <sheetViews>
    <sheetView view="pageBreakPreview" topLeftCell="B1" zoomScale="60" zoomScaleNormal="50" workbookViewId="0">
      <selection activeCell="R11" sqref="R11"/>
    </sheetView>
  </sheetViews>
  <sheetFormatPr defaultColWidth="8.85546875" defaultRowHeight="15.75" x14ac:dyDescent="0.25"/>
  <cols>
    <col min="1" max="1" width="13.7109375" style="7" hidden="1" customWidth="1"/>
    <col min="2" max="2" width="22.42578125" style="7" customWidth="1"/>
    <col min="3" max="3" width="20.42578125" style="7" customWidth="1"/>
    <col min="4" max="4" width="60.140625" style="7" customWidth="1"/>
    <col min="5" max="5" width="34" style="7" customWidth="1"/>
    <col min="6" max="6" width="22.140625" style="7" customWidth="1"/>
    <col min="7" max="8" width="26" style="7" customWidth="1"/>
    <col min="9" max="10" width="10.7109375" style="5" hidden="1" customWidth="1"/>
    <col min="11" max="11" width="12.7109375" style="6" hidden="1" customWidth="1"/>
    <col min="12" max="12" width="20.85546875" style="6" customWidth="1"/>
    <col min="13" max="13" width="20.140625" style="7" customWidth="1"/>
    <col min="14" max="16384" width="8.85546875" style="7"/>
  </cols>
  <sheetData>
    <row r="2" spans="1:13" ht="48.75" customHeight="1" x14ac:dyDescent="0.25"/>
    <row r="7" spans="1:13" ht="51.75" customHeight="1" x14ac:dyDescent="0.25">
      <c r="A7" s="10" t="s">
        <v>0</v>
      </c>
      <c r="B7" s="10"/>
      <c r="C7" s="10"/>
      <c r="D7" s="10"/>
      <c r="E7" s="10"/>
      <c r="F7" s="10"/>
      <c r="G7" s="10"/>
      <c r="H7" s="10"/>
    </row>
    <row r="8" spans="1:13" x14ac:dyDescent="0.25">
      <c r="A8" s="10" t="s">
        <v>54</v>
      </c>
      <c r="B8" s="10"/>
      <c r="C8" s="10"/>
      <c r="D8" s="10"/>
      <c r="E8" s="10"/>
      <c r="F8" s="10"/>
      <c r="G8" s="10"/>
      <c r="H8" s="10"/>
    </row>
    <row r="10" spans="1:13" x14ac:dyDescent="0.25">
      <c r="A10" s="9" t="s">
        <v>2</v>
      </c>
      <c r="B10" s="14" t="s">
        <v>3</v>
      </c>
      <c r="C10" s="14" t="s">
        <v>4</v>
      </c>
      <c r="D10" s="14" t="s">
        <v>5</v>
      </c>
      <c r="E10" s="14" t="s">
        <v>22</v>
      </c>
      <c r="F10" s="15" t="s">
        <v>82</v>
      </c>
      <c r="G10" s="15" t="s">
        <v>83</v>
      </c>
      <c r="H10" s="15" t="s">
        <v>79</v>
      </c>
      <c r="I10" s="12" t="s">
        <v>80</v>
      </c>
      <c r="J10" s="12" t="s">
        <v>90</v>
      </c>
      <c r="K10" s="11" t="s">
        <v>81</v>
      </c>
      <c r="L10" s="11" t="s">
        <v>94</v>
      </c>
    </row>
    <row r="11" spans="1:13" ht="53.25" customHeight="1" x14ac:dyDescent="0.25">
      <c r="A11" s="9"/>
      <c r="B11" s="14"/>
      <c r="C11" s="14"/>
      <c r="D11" s="14"/>
      <c r="E11" s="14"/>
      <c r="F11" s="15"/>
      <c r="G11" s="15"/>
      <c r="H11" s="15"/>
      <c r="I11" s="12"/>
      <c r="J11" s="12"/>
      <c r="K11" s="11"/>
      <c r="L11" s="11"/>
    </row>
    <row r="12" spans="1:13" ht="42" x14ac:dyDescent="0.25">
      <c r="A12" s="9" t="s">
        <v>6</v>
      </c>
      <c r="B12" s="23" t="s">
        <v>6</v>
      </c>
      <c r="C12" s="23" t="s">
        <v>57</v>
      </c>
      <c r="D12" s="24" t="s">
        <v>23</v>
      </c>
      <c r="E12" s="25" t="s">
        <v>25</v>
      </c>
      <c r="F12" s="26">
        <v>5500</v>
      </c>
      <c r="G12" s="26">
        <v>44500</v>
      </c>
      <c r="H12" s="26">
        <f>F12+G12</f>
        <v>50000</v>
      </c>
      <c r="I12" s="26">
        <v>5247.5</v>
      </c>
      <c r="J12" s="26">
        <f>F12-I12</f>
        <v>252.5</v>
      </c>
      <c r="K12" s="26">
        <v>44425.1</v>
      </c>
      <c r="L12" s="26">
        <f>G12-K12</f>
        <v>74.900000000001455</v>
      </c>
      <c r="M12" s="34">
        <f>L12+J12</f>
        <v>327.40000000000146</v>
      </c>
    </row>
    <row r="13" spans="1:13" ht="42.75" customHeight="1" x14ac:dyDescent="0.25">
      <c r="A13" s="9"/>
      <c r="B13" s="23" t="s">
        <v>10</v>
      </c>
      <c r="C13" s="23" t="s">
        <v>58</v>
      </c>
      <c r="D13" s="24" t="s">
        <v>92</v>
      </c>
      <c r="E13" s="25" t="s">
        <v>86</v>
      </c>
      <c r="F13" s="26">
        <v>5750</v>
      </c>
      <c r="G13" s="26">
        <v>44250</v>
      </c>
      <c r="H13" s="26">
        <f t="shared" ref="H13:H32" si="0">F13+G13</f>
        <v>50000</v>
      </c>
      <c r="I13" s="26">
        <v>2240</v>
      </c>
      <c r="J13" s="26">
        <f t="shared" ref="J13:J32" si="1">F13-I13</f>
        <v>3510</v>
      </c>
      <c r="K13" s="26">
        <v>34446.75</v>
      </c>
      <c r="L13" s="26">
        <f t="shared" ref="L13:L32" si="2">G13-K13</f>
        <v>9803.25</v>
      </c>
      <c r="M13" s="34">
        <f t="shared" ref="M13:M32" si="3">L13+J13</f>
        <v>13313.25</v>
      </c>
    </row>
    <row r="14" spans="1:13" ht="32.25" customHeight="1" x14ac:dyDescent="0.25">
      <c r="A14" s="9"/>
      <c r="B14" s="23" t="s">
        <v>11</v>
      </c>
      <c r="C14" s="23" t="s">
        <v>59</v>
      </c>
      <c r="D14" s="24" t="str">
        <f>D12</f>
        <v>ESTRADA RURAIS-ESTRADA BETAUN</v>
      </c>
      <c r="E14" s="25" t="s">
        <v>25</v>
      </c>
      <c r="F14" s="26">
        <v>5750</v>
      </c>
      <c r="G14" s="26">
        <v>44250</v>
      </c>
      <c r="H14" s="26">
        <f t="shared" si="0"/>
        <v>50000</v>
      </c>
      <c r="I14" s="26">
        <v>5732.5</v>
      </c>
      <c r="J14" s="26">
        <f t="shared" si="1"/>
        <v>17.5</v>
      </c>
      <c r="K14" s="26">
        <v>44214.5</v>
      </c>
      <c r="L14" s="26">
        <f t="shared" si="2"/>
        <v>35.5</v>
      </c>
      <c r="M14" s="34">
        <f t="shared" si="3"/>
        <v>53</v>
      </c>
    </row>
    <row r="15" spans="1:13" ht="35.25" customHeight="1" x14ac:dyDescent="0.25">
      <c r="A15" s="9"/>
      <c r="B15" s="23" t="s">
        <v>12</v>
      </c>
      <c r="C15" s="23" t="s">
        <v>60</v>
      </c>
      <c r="D15" s="24" t="str">
        <f>D14</f>
        <v>ESTRADA RURAIS-ESTRADA BETAUN</v>
      </c>
      <c r="E15" s="27" t="s">
        <v>25</v>
      </c>
      <c r="F15" s="26">
        <v>5000</v>
      </c>
      <c r="G15" s="26">
        <v>35000</v>
      </c>
      <c r="H15" s="26">
        <f t="shared" si="0"/>
        <v>40000</v>
      </c>
      <c r="I15" s="26">
        <v>1110</v>
      </c>
      <c r="J15" s="26">
        <f t="shared" si="1"/>
        <v>3890</v>
      </c>
      <c r="K15" s="26">
        <v>1483.45</v>
      </c>
      <c r="L15" s="26">
        <f t="shared" si="2"/>
        <v>33516.550000000003</v>
      </c>
      <c r="M15" s="34">
        <f t="shared" si="3"/>
        <v>37406.550000000003</v>
      </c>
    </row>
    <row r="16" spans="1:13" ht="42" x14ac:dyDescent="0.25">
      <c r="A16" s="9"/>
      <c r="B16" s="23" t="s">
        <v>13</v>
      </c>
      <c r="C16" s="23" t="s">
        <v>61</v>
      </c>
      <c r="D16" s="24" t="str">
        <f>D15</f>
        <v>ESTRADA RURAIS-ESTRADA BETAUN</v>
      </c>
      <c r="E16" s="25" t="s">
        <v>25</v>
      </c>
      <c r="F16" s="26">
        <v>5000</v>
      </c>
      <c r="G16" s="26">
        <v>35000</v>
      </c>
      <c r="H16" s="26">
        <f t="shared" si="0"/>
        <v>40000</v>
      </c>
      <c r="I16" s="26">
        <v>4638.3999999999996</v>
      </c>
      <c r="J16" s="26">
        <f t="shared" si="1"/>
        <v>361.60000000000036</v>
      </c>
      <c r="K16" s="26">
        <v>34999</v>
      </c>
      <c r="L16" s="26">
        <f t="shared" si="2"/>
        <v>1</v>
      </c>
      <c r="M16" s="34">
        <f t="shared" si="3"/>
        <v>362.60000000000036</v>
      </c>
    </row>
    <row r="17" spans="1:13" ht="42" x14ac:dyDescent="0.25">
      <c r="A17" s="9"/>
      <c r="B17" s="23" t="s">
        <v>14</v>
      </c>
      <c r="C17" s="23" t="s">
        <v>20</v>
      </c>
      <c r="D17" s="24" t="str">
        <f>D16</f>
        <v>ESTRADA RURAIS-ESTRADA BETAUN</v>
      </c>
      <c r="E17" s="25" t="s">
        <v>25</v>
      </c>
      <c r="F17" s="26">
        <v>5000</v>
      </c>
      <c r="G17" s="26">
        <v>35000</v>
      </c>
      <c r="H17" s="26">
        <f t="shared" si="0"/>
        <v>40000</v>
      </c>
      <c r="I17" s="26">
        <v>4999.62</v>
      </c>
      <c r="J17" s="26">
        <f t="shared" si="1"/>
        <v>0.38000000000010914</v>
      </c>
      <c r="K17" s="26">
        <v>35000</v>
      </c>
      <c r="L17" s="26">
        <f t="shared" si="2"/>
        <v>0</v>
      </c>
      <c r="M17" s="34">
        <f t="shared" si="3"/>
        <v>0.38000000000010914</v>
      </c>
    </row>
    <row r="18" spans="1:13" ht="21" x14ac:dyDescent="0.25">
      <c r="A18" s="9"/>
      <c r="B18" s="23" t="s">
        <v>15</v>
      </c>
      <c r="C18" s="23" t="s">
        <v>62</v>
      </c>
      <c r="D18" s="24" t="s">
        <v>53</v>
      </c>
      <c r="E18" s="25" t="s">
        <v>25</v>
      </c>
      <c r="F18" s="26">
        <v>5500</v>
      </c>
      <c r="G18" s="26">
        <v>39500</v>
      </c>
      <c r="H18" s="26">
        <f t="shared" si="0"/>
        <v>45000</v>
      </c>
      <c r="I18" s="26">
        <v>5081</v>
      </c>
      <c r="J18" s="26">
        <f t="shared" si="1"/>
        <v>419</v>
      </c>
      <c r="K18" s="26">
        <v>39499.72</v>
      </c>
      <c r="L18" s="26">
        <f t="shared" si="2"/>
        <v>0.27999999999883585</v>
      </c>
      <c r="M18" s="34">
        <f t="shared" si="3"/>
        <v>419.27999999999884</v>
      </c>
    </row>
    <row r="19" spans="1:13" ht="42" x14ac:dyDescent="0.25">
      <c r="A19" s="9" t="s">
        <v>7</v>
      </c>
      <c r="B19" s="23" t="s">
        <v>27</v>
      </c>
      <c r="C19" s="23" t="s">
        <v>65</v>
      </c>
      <c r="D19" s="24" t="s">
        <v>55</v>
      </c>
      <c r="E19" s="25" t="str">
        <f>E18</f>
        <v>KONSTRUSAUN</v>
      </c>
      <c r="F19" s="26">
        <v>5750</v>
      </c>
      <c r="G19" s="26">
        <v>44250</v>
      </c>
      <c r="H19" s="26">
        <f t="shared" si="0"/>
        <v>50000</v>
      </c>
      <c r="I19" s="26">
        <v>5344</v>
      </c>
      <c r="J19" s="26">
        <f t="shared" si="1"/>
        <v>406</v>
      </c>
      <c r="K19" s="26">
        <v>44146</v>
      </c>
      <c r="L19" s="26">
        <f t="shared" si="2"/>
        <v>104</v>
      </c>
      <c r="M19" s="34">
        <f t="shared" si="3"/>
        <v>510</v>
      </c>
    </row>
    <row r="20" spans="1:13" ht="42" x14ac:dyDescent="0.25">
      <c r="A20" s="9"/>
      <c r="B20" s="23" t="s">
        <v>28</v>
      </c>
      <c r="C20" s="23" t="s">
        <v>64</v>
      </c>
      <c r="D20" s="24" t="str">
        <f>D19</f>
        <v>ETRDADA RURAIS-ESTRADA BETAUN</v>
      </c>
      <c r="E20" s="25" t="str">
        <f t="shared" ref="E20:E26" si="4">E19</f>
        <v>KONSTRUSAUN</v>
      </c>
      <c r="F20" s="26">
        <v>6000</v>
      </c>
      <c r="G20" s="26">
        <v>49000</v>
      </c>
      <c r="H20" s="26">
        <f t="shared" si="0"/>
        <v>55000</v>
      </c>
      <c r="I20" s="26">
        <v>5446</v>
      </c>
      <c r="J20" s="26">
        <f t="shared" si="1"/>
        <v>554</v>
      </c>
      <c r="K20" s="26">
        <v>47588</v>
      </c>
      <c r="L20" s="26">
        <f t="shared" si="2"/>
        <v>1412</v>
      </c>
      <c r="M20" s="34">
        <f t="shared" si="3"/>
        <v>1966</v>
      </c>
    </row>
    <row r="21" spans="1:13" ht="42" x14ac:dyDescent="0.25">
      <c r="A21" s="9"/>
      <c r="B21" s="23" t="s">
        <v>29</v>
      </c>
      <c r="C21" s="23" t="s">
        <v>68</v>
      </c>
      <c r="D21" s="24" t="str">
        <f>D20</f>
        <v>ETRDADA RURAIS-ESTRADA BETAUN</v>
      </c>
      <c r="E21" s="25" t="str">
        <f t="shared" si="4"/>
        <v>KONSTRUSAUN</v>
      </c>
      <c r="F21" s="26">
        <v>5250</v>
      </c>
      <c r="G21" s="26">
        <v>39750</v>
      </c>
      <c r="H21" s="26">
        <f t="shared" si="0"/>
        <v>45000</v>
      </c>
      <c r="I21" s="26">
        <v>4953</v>
      </c>
      <c r="J21" s="26">
        <f t="shared" si="1"/>
        <v>297</v>
      </c>
      <c r="K21" s="26">
        <v>39182.5</v>
      </c>
      <c r="L21" s="26">
        <f t="shared" si="2"/>
        <v>567.5</v>
      </c>
      <c r="M21" s="34">
        <f t="shared" si="3"/>
        <v>864.5</v>
      </c>
    </row>
    <row r="22" spans="1:13" ht="21" x14ac:dyDescent="0.25">
      <c r="A22" s="9" t="s">
        <v>8</v>
      </c>
      <c r="B22" s="23" t="s">
        <v>32</v>
      </c>
      <c r="C22" s="23" t="s">
        <v>66</v>
      </c>
      <c r="D22" s="24" t="s">
        <v>63</v>
      </c>
      <c r="E22" s="25" t="str">
        <f t="shared" si="4"/>
        <v>KONSTRUSAUN</v>
      </c>
      <c r="F22" s="26">
        <v>6500</v>
      </c>
      <c r="G22" s="26">
        <v>53500</v>
      </c>
      <c r="H22" s="26">
        <f t="shared" si="0"/>
        <v>60000</v>
      </c>
      <c r="I22" s="26">
        <v>6038.09</v>
      </c>
      <c r="J22" s="26">
        <f t="shared" si="1"/>
        <v>461.90999999999985</v>
      </c>
      <c r="K22" s="26">
        <v>43547</v>
      </c>
      <c r="L22" s="26">
        <f t="shared" si="2"/>
        <v>9953</v>
      </c>
      <c r="M22" s="34">
        <f t="shared" si="3"/>
        <v>10414.91</v>
      </c>
    </row>
    <row r="23" spans="1:13" ht="21" x14ac:dyDescent="0.25">
      <c r="A23" s="9"/>
      <c r="B23" s="23" t="s">
        <v>33</v>
      </c>
      <c r="C23" s="23" t="s">
        <v>67</v>
      </c>
      <c r="D23" s="24" t="s">
        <v>56</v>
      </c>
      <c r="E23" s="25" t="str">
        <f t="shared" si="4"/>
        <v>KONSTRUSAUN</v>
      </c>
      <c r="F23" s="26">
        <v>6500</v>
      </c>
      <c r="G23" s="26">
        <v>53500</v>
      </c>
      <c r="H23" s="26">
        <f t="shared" si="0"/>
        <v>60000</v>
      </c>
      <c r="I23" s="26">
        <v>5867</v>
      </c>
      <c r="J23" s="26">
        <f t="shared" si="1"/>
        <v>633</v>
      </c>
      <c r="K23" s="26">
        <v>44526</v>
      </c>
      <c r="L23" s="26">
        <f t="shared" si="2"/>
        <v>8974</v>
      </c>
      <c r="M23" s="34">
        <f t="shared" si="3"/>
        <v>9607</v>
      </c>
    </row>
    <row r="24" spans="1:13" ht="42" x14ac:dyDescent="0.25">
      <c r="A24" s="9" t="s">
        <v>9</v>
      </c>
      <c r="B24" s="23" t="s">
        <v>37</v>
      </c>
      <c r="C24" s="23" t="s">
        <v>75</v>
      </c>
      <c r="D24" s="24" t="s">
        <v>23</v>
      </c>
      <c r="E24" s="25" t="str">
        <f t="shared" si="4"/>
        <v>KONSTRUSAUN</v>
      </c>
      <c r="F24" s="26">
        <v>6000</v>
      </c>
      <c r="G24" s="26">
        <v>49000</v>
      </c>
      <c r="H24" s="26">
        <f t="shared" si="0"/>
        <v>55000</v>
      </c>
      <c r="I24" s="26">
        <v>5698.3</v>
      </c>
      <c r="J24" s="26">
        <f t="shared" si="1"/>
        <v>301.69999999999982</v>
      </c>
      <c r="K24" s="26">
        <v>38317.1</v>
      </c>
      <c r="L24" s="26">
        <f t="shared" si="2"/>
        <v>10682.900000000001</v>
      </c>
      <c r="M24" s="34">
        <f t="shared" si="3"/>
        <v>10984.600000000002</v>
      </c>
    </row>
    <row r="25" spans="1:13" ht="21" x14ac:dyDescent="0.25">
      <c r="A25" s="9"/>
      <c r="B25" s="23" t="s">
        <v>38</v>
      </c>
      <c r="C25" s="23" t="s">
        <v>69</v>
      </c>
      <c r="D25" s="24" t="s">
        <v>53</v>
      </c>
      <c r="E25" s="25" t="str">
        <f t="shared" si="4"/>
        <v>KONSTRUSAUN</v>
      </c>
      <c r="F25" s="26">
        <v>6250</v>
      </c>
      <c r="G25" s="26">
        <v>48750</v>
      </c>
      <c r="H25" s="26">
        <f t="shared" si="0"/>
        <v>55000</v>
      </c>
      <c r="I25" s="26">
        <v>5533.1</v>
      </c>
      <c r="J25" s="26">
        <f t="shared" si="1"/>
        <v>716.89999999999964</v>
      </c>
      <c r="K25" s="26">
        <v>45702.5</v>
      </c>
      <c r="L25" s="26">
        <f t="shared" si="2"/>
        <v>3047.5</v>
      </c>
      <c r="M25" s="34">
        <f t="shared" si="3"/>
        <v>3764.3999999999996</v>
      </c>
    </row>
    <row r="26" spans="1:13" ht="42" x14ac:dyDescent="0.25">
      <c r="A26" s="9"/>
      <c r="B26" s="23" t="s">
        <v>39</v>
      </c>
      <c r="C26" s="23" t="s">
        <v>74</v>
      </c>
      <c r="D26" s="24" t="str">
        <f>D24</f>
        <v>ESTRADA RURAIS-ESTRADA BETAUN</v>
      </c>
      <c r="E26" s="25" t="str">
        <f t="shared" si="4"/>
        <v>KONSTRUSAUN</v>
      </c>
      <c r="F26" s="26">
        <v>6000</v>
      </c>
      <c r="G26" s="26">
        <v>44000</v>
      </c>
      <c r="H26" s="26">
        <f t="shared" si="0"/>
        <v>50000</v>
      </c>
      <c r="I26" s="26">
        <v>5452.75</v>
      </c>
      <c r="J26" s="26">
        <f t="shared" si="1"/>
        <v>547.25</v>
      </c>
      <c r="K26" s="26">
        <v>43999.4</v>
      </c>
      <c r="L26" s="26">
        <f t="shared" si="2"/>
        <v>0.59999999999854481</v>
      </c>
      <c r="M26" s="34">
        <f t="shared" si="3"/>
        <v>547.84999999999854</v>
      </c>
    </row>
    <row r="27" spans="1:13" ht="21" x14ac:dyDescent="0.25">
      <c r="A27" s="9"/>
      <c r="B27" s="23" t="s">
        <v>89</v>
      </c>
      <c r="C27" s="23" t="s">
        <v>70</v>
      </c>
      <c r="D27" s="24" t="s">
        <v>53</v>
      </c>
      <c r="E27" s="25" t="str">
        <f t="shared" ref="E27:E32" si="5">E26</f>
        <v>KONSTRUSAUN</v>
      </c>
      <c r="F27" s="26">
        <v>5500</v>
      </c>
      <c r="G27" s="26">
        <v>39500</v>
      </c>
      <c r="H27" s="26">
        <f t="shared" si="0"/>
        <v>45000</v>
      </c>
      <c r="I27" s="26">
        <v>5402.92</v>
      </c>
      <c r="J27" s="26">
        <f t="shared" si="1"/>
        <v>97.079999999999927</v>
      </c>
      <c r="K27" s="26">
        <v>33741.629999999997</v>
      </c>
      <c r="L27" s="26">
        <f t="shared" si="2"/>
        <v>5758.3700000000026</v>
      </c>
      <c r="M27" s="34">
        <f t="shared" si="3"/>
        <v>5855.4500000000025</v>
      </c>
    </row>
    <row r="28" spans="1:13" ht="21" x14ac:dyDescent="0.25">
      <c r="A28" s="9"/>
      <c r="B28" s="23" t="s">
        <v>40</v>
      </c>
      <c r="C28" s="23" t="s">
        <v>76</v>
      </c>
      <c r="D28" s="24" t="s">
        <v>53</v>
      </c>
      <c r="E28" s="25" t="str">
        <f t="shared" si="5"/>
        <v>KONSTRUSAUN</v>
      </c>
      <c r="F28" s="26">
        <v>6000</v>
      </c>
      <c r="G28" s="26">
        <v>44000</v>
      </c>
      <c r="H28" s="26">
        <f t="shared" si="0"/>
        <v>50000</v>
      </c>
      <c r="I28" s="26">
        <v>5226.25</v>
      </c>
      <c r="J28" s="26">
        <f t="shared" si="1"/>
        <v>773.75</v>
      </c>
      <c r="K28" s="26">
        <v>42892</v>
      </c>
      <c r="L28" s="26">
        <f t="shared" si="2"/>
        <v>1108</v>
      </c>
      <c r="M28" s="34">
        <f t="shared" si="3"/>
        <v>1881.75</v>
      </c>
    </row>
    <row r="29" spans="1:13" ht="42" x14ac:dyDescent="0.25">
      <c r="A29" s="9"/>
      <c r="B29" s="23" t="s">
        <v>41</v>
      </c>
      <c r="C29" s="23" t="s">
        <v>78</v>
      </c>
      <c r="D29" s="24" t="s">
        <v>23</v>
      </c>
      <c r="E29" s="25" t="str">
        <f t="shared" si="5"/>
        <v>KONSTRUSAUN</v>
      </c>
      <c r="F29" s="26">
        <v>6500</v>
      </c>
      <c r="G29" s="26">
        <v>48500</v>
      </c>
      <c r="H29" s="26">
        <f t="shared" si="0"/>
        <v>55000</v>
      </c>
      <c r="I29" s="26">
        <v>4757.67</v>
      </c>
      <c r="J29" s="26">
        <f t="shared" si="1"/>
        <v>1742.33</v>
      </c>
      <c r="K29" s="26">
        <v>48459</v>
      </c>
      <c r="L29" s="26">
        <f t="shared" si="2"/>
        <v>41</v>
      </c>
      <c r="M29" s="34">
        <f t="shared" si="3"/>
        <v>1783.33</v>
      </c>
    </row>
    <row r="30" spans="1:13" ht="42" x14ac:dyDescent="0.25">
      <c r="A30" s="9"/>
      <c r="B30" s="23" t="s">
        <v>42</v>
      </c>
      <c r="C30" s="23" t="s">
        <v>77</v>
      </c>
      <c r="D30" s="24" t="str">
        <f>D29</f>
        <v>ESTRADA RURAIS-ESTRADA BETAUN</v>
      </c>
      <c r="E30" s="25" t="str">
        <f t="shared" si="5"/>
        <v>KONSTRUSAUN</v>
      </c>
      <c r="F30" s="26">
        <v>6750</v>
      </c>
      <c r="G30" s="26">
        <v>53250</v>
      </c>
      <c r="H30" s="26">
        <f t="shared" si="0"/>
        <v>60000</v>
      </c>
      <c r="I30" s="26">
        <v>5236.7</v>
      </c>
      <c r="J30" s="26">
        <f t="shared" si="1"/>
        <v>1513.3000000000002</v>
      </c>
      <c r="K30" s="26">
        <v>52792.75</v>
      </c>
      <c r="L30" s="26">
        <f t="shared" si="2"/>
        <v>457.25</v>
      </c>
      <c r="M30" s="34">
        <f t="shared" si="3"/>
        <v>1970.5500000000002</v>
      </c>
    </row>
    <row r="31" spans="1:13" ht="42" x14ac:dyDescent="0.25">
      <c r="A31" s="9"/>
      <c r="B31" s="23" t="s">
        <v>9</v>
      </c>
      <c r="C31" s="23" t="s">
        <v>71</v>
      </c>
      <c r="D31" s="24" t="str">
        <f>D30</f>
        <v>ESTRADA RURAIS-ESTRADA BETAUN</v>
      </c>
      <c r="E31" s="25" t="str">
        <f t="shared" si="5"/>
        <v>KONSTRUSAUN</v>
      </c>
      <c r="F31" s="26">
        <v>6500</v>
      </c>
      <c r="G31" s="26">
        <v>53500</v>
      </c>
      <c r="H31" s="26">
        <f t="shared" si="0"/>
        <v>60000</v>
      </c>
      <c r="I31" s="26">
        <v>6498.5</v>
      </c>
      <c r="J31" s="26">
        <f t="shared" si="1"/>
        <v>1.5</v>
      </c>
      <c r="K31" s="26">
        <v>50951</v>
      </c>
      <c r="L31" s="26">
        <f t="shared" si="2"/>
        <v>2549</v>
      </c>
      <c r="M31" s="34">
        <f t="shared" si="3"/>
        <v>2550.5</v>
      </c>
    </row>
    <row r="32" spans="1:13" ht="21" x14ac:dyDescent="0.25">
      <c r="A32" s="9"/>
      <c r="B32" s="23" t="s">
        <v>43</v>
      </c>
      <c r="C32" s="23" t="s">
        <v>72</v>
      </c>
      <c r="D32" s="24" t="str">
        <f>D25</f>
        <v>ESTRADA RURAIS-ESTRADA RAI</v>
      </c>
      <c r="E32" s="25" t="str">
        <f t="shared" si="5"/>
        <v>KONSTRUSAUN</v>
      </c>
      <c r="F32" s="26">
        <v>6250</v>
      </c>
      <c r="G32" s="26">
        <v>48750</v>
      </c>
      <c r="H32" s="26">
        <f t="shared" si="0"/>
        <v>55000</v>
      </c>
      <c r="I32" s="26">
        <v>4299.32</v>
      </c>
      <c r="J32" s="26">
        <f t="shared" si="1"/>
        <v>1950.6800000000003</v>
      </c>
      <c r="K32" s="26">
        <v>45170.5</v>
      </c>
      <c r="L32" s="26">
        <f t="shared" si="2"/>
        <v>3579.5</v>
      </c>
      <c r="M32" s="34">
        <f t="shared" si="3"/>
        <v>5530.18</v>
      </c>
    </row>
    <row r="33" spans="1:13" ht="19.5" x14ac:dyDescent="0.25">
      <c r="A33" s="8"/>
      <c r="B33" s="16"/>
      <c r="C33" s="16"/>
      <c r="D33" s="17"/>
      <c r="E33" s="16"/>
      <c r="F33" s="18"/>
      <c r="G33" s="16"/>
      <c r="H33" s="19"/>
      <c r="I33" s="20"/>
      <c r="J33" s="20"/>
      <c r="K33" s="21"/>
      <c r="L33" s="21"/>
      <c r="M33" s="22"/>
    </row>
    <row r="34" spans="1:13" ht="19.5" x14ac:dyDescent="0.25">
      <c r="A34" s="8"/>
      <c r="B34" s="16"/>
      <c r="C34" s="16"/>
      <c r="D34" s="17"/>
      <c r="E34" s="16"/>
      <c r="F34" s="16"/>
      <c r="G34" s="16"/>
      <c r="H34" s="19"/>
      <c r="I34" s="20"/>
      <c r="J34" s="20"/>
      <c r="K34" s="21"/>
      <c r="L34" s="21"/>
      <c r="M34" s="22"/>
    </row>
    <row r="35" spans="1:13" x14ac:dyDescent="0.25">
      <c r="A35" s="8"/>
      <c r="B35" s="28" t="s">
        <v>2</v>
      </c>
      <c r="C35" s="28" t="s">
        <v>3</v>
      </c>
      <c r="D35" s="28" t="s">
        <v>4</v>
      </c>
      <c r="E35" s="28" t="s">
        <v>5</v>
      </c>
      <c r="F35" s="28" t="s">
        <v>22</v>
      </c>
      <c r="G35" s="29" t="s">
        <v>82</v>
      </c>
      <c r="H35" s="29" t="s">
        <v>83</v>
      </c>
      <c r="I35" s="29" t="s">
        <v>79</v>
      </c>
      <c r="J35" s="30" t="s">
        <v>80</v>
      </c>
      <c r="K35" s="30" t="s">
        <v>90</v>
      </c>
      <c r="L35" s="29" t="s">
        <v>81</v>
      </c>
      <c r="M35" s="29" t="s">
        <v>94</v>
      </c>
    </row>
    <row r="36" spans="1:13" x14ac:dyDescent="0.25">
      <c r="B36" s="28"/>
      <c r="C36" s="28"/>
      <c r="D36" s="28"/>
      <c r="E36" s="28"/>
      <c r="F36" s="28"/>
      <c r="G36" s="29"/>
      <c r="H36" s="29"/>
      <c r="I36" s="29"/>
      <c r="J36" s="30"/>
      <c r="K36" s="30"/>
      <c r="L36" s="29"/>
      <c r="M36" s="29"/>
    </row>
    <row r="37" spans="1:13" ht="21" x14ac:dyDescent="0.25">
      <c r="B37" s="28"/>
      <c r="C37" s="25" t="s">
        <v>6</v>
      </c>
      <c r="D37" s="25" t="s">
        <v>93</v>
      </c>
      <c r="E37" s="24" t="s">
        <v>98</v>
      </c>
      <c r="F37" s="25" t="s">
        <v>25</v>
      </c>
      <c r="G37" s="26">
        <v>0</v>
      </c>
      <c r="H37" s="26">
        <v>53300</v>
      </c>
      <c r="I37" s="26">
        <f>G37+H37</f>
        <v>53300</v>
      </c>
      <c r="J37" s="26">
        <v>0</v>
      </c>
      <c r="K37" s="26">
        <f t="shared" ref="K37:K39" si="6">G37-J37</f>
        <v>0</v>
      </c>
      <c r="L37" s="26">
        <v>53300</v>
      </c>
      <c r="M37" s="26">
        <f>H37-L37</f>
        <v>0</v>
      </c>
    </row>
    <row r="38" spans="1:13" ht="21" x14ac:dyDescent="0.25">
      <c r="B38" s="28"/>
      <c r="C38" s="25" t="s">
        <v>95</v>
      </c>
      <c r="D38" s="25"/>
      <c r="E38" s="24" t="s">
        <v>99</v>
      </c>
      <c r="F38" s="25" t="s">
        <v>25</v>
      </c>
      <c r="G38" s="26">
        <v>0</v>
      </c>
      <c r="H38" s="26">
        <v>54000</v>
      </c>
      <c r="I38" s="26">
        <f>G38+H38</f>
        <v>54000</v>
      </c>
      <c r="J38" s="26"/>
      <c r="K38" s="26">
        <f t="shared" si="6"/>
        <v>0</v>
      </c>
      <c r="L38" s="26">
        <v>53999.5</v>
      </c>
      <c r="M38" s="26">
        <f t="shared" ref="M38:M39" si="7">H38-L38</f>
        <v>0.5</v>
      </c>
    </row>
    <row r="39" spans="1:13" ht="39.75" customHeight="1" x14ac:dyDescent="0.25">
      <c r="B39" s="25"/>
      <c r="C39" s="25" t="s">
        <v>96</v>
      </c>
      <c r="D39" s="25"/>
      <c r="E39" s="24" t="s">
        <v>100</v>
      </c>
      <c r="F39" s="25" t="s">
        <v>25</v>
      </c>
      <c r="G39" s="26">
        <v>0</v>
      </c>
      <c r="H39" s="26">
        <v>50000</v>
      </c>
      <c r="I39" s="26">
        <f>G39+H39</f>
        <v>50000</v>
      </c>
      <c r="J39" s="26"/>
      <c r="K39" s="26">
        <f t="shared" si="6"/>
        <v>0</v>
      </c>
      <c r="L39" s="26">
        <v>49999.5</v>
      </c>
      <c r="M39" s="26">
        <f t="shared" si="7"/>
        <v>0.5</v>
      </c>
    </row>
    <row r="40" spans="1:13" ht="21" x14ac:dyDescent="0.25">
      <c r="B40" s="31"/>
      <c r="C40" s="31"/>
      <c r="D40" s="31"/>
      <c r="E40" s="31"/>
      <c r="F40" s="31"/>
      <c r="G40" s="31"/>
      <c r="H40" s="31"/>
      <c r="I40" s="32"/>
      <c r="J40" s="32"/>
      <c r="K40" s="33"/>
      <c r="L40" s="33"/>
      <c r="M40" s="31"/>
    </row>
  </sheetData>
  <mergeCells count="31">
    <mergeCell ref="L35:L36"/>
    <mergeCell ref="M35:M36"/>
    <mergeCell ref="B37:B38"/>
    <mergeCell ref="G35:G36"/>
    <mergeCell ref="H35:H36"/>
    <mergeCell ref="I35:I36"/>
    <mergeCell ref="J35:J36"/>
    <mergeCell ref="K35:K36"/>
    <mergeCell ref="B35:B36"/>
    <mergeCell ref="C35:C36"/>
    <mergeCell ref="D35:D36"/>
    <mergeCell ref="E35:E36"/>
    <mergeCell ref="F35:F36"/>
    <mergeCell ref="I10:I11"/>
    <mergeCell ref="K10:K11"/>
    <mergeCell ref="L10:L11"/>
    <mergeCell ref="A12:A18"/>
    <mergeCell ref="A19:A21"/>
    <mergeCell ref="J10:J11"/>
    <mergeCell ref="A22:A23"/>
    <mergeCell ref="A24:A32"/>
    <mergeCell ref="A7:H7"/>
    <mergeCell ref="A8:H8"/>
    <mergeCell ref="A10:A11"/>
    <mergeCell ref="B10:B11"/>
    <mergeCell ref="C10:C11"/>
    <mergeCell ref="D10:D11"/>
    <mergeCell ref="E10:E11"/>
    <mergeCell ref="H10:H11"/>
    <mergeCell ref="F10:F11"/>
    <mergeCell ref="G10:G11"/>
  </mergeCells>
  <pageMargins left="0.7" right="0.7" top="0.75" bottom="0.75" header="0.3" footer="0.3"/>
  <pageSetup paperSize="9" scale="52" orientation="landscape" horizontalDpi="360" verticalDpi="360" r:id="rId1"/>
  <rowBreaks count="1" manualBreakCount="1">
    <brk id="29" max="16383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"/>
  <sheetViews>
    <sheetView tabSelected="1" view="pageBreakPreview" zoomScale="60" zoomScaleNormal="80" workbookViewId="0">
      <selection activeCell="A19" sqref="A19:A21"/>
    </sheetView>
  </sheetViews>
  <sheetFormatPr defaultColWidth="8.85546875" defaultRowHeight="15" x14ac:dyDescent="0.25"/>
  <cols>
    <col min="1" max="1" width="19.140625" style="1" customWidth="1"/>
    <col min="2" max="2" width="24.7109375" style="1" bestFit="1" customWidth="1"/>
    <col min="3" max="3" width="23.7109375" style="1" bestFit="1" customWidth="1"/>
    <col min="4" max="4" width="56.5703125" style="1" bestFit="1" customWidth="1"/>
    <col min="5" max="5" width="28.28515625" style="1" bestFit="1" customWidth="1"/>
    <col min="6" max="6" width="21.28515625" style="1" customWidth="1"/>
    <col min="7" max="7" width="16.5703125" style="2" bestFit="1" customWidth="1"/>
    <col min="8" max="8" width="21.140625" style="2" bestFit="1" customWidth="1"/>
    <col min="9" max="9" width="18.7109375" style="2" customWidth="1"/>
    <col min="10" max="10" width="18.28515625" style="3" bestFit="1" customWidth="1"/>
    <col min="11" max="11" width="20.140625" style="2" customWidth="1"/>
    <col min="12" max="12" width="21" style="4" customWidth="1"/>
    <col min="13" max="13" width="18.28515625" style="1" bestFit="1" customWidth="1"/>
    <col min="14" max="16384" width="8.85546875" style="1"/>
  </cols>
  <sheetData>
    <row r="1" spans="1:13" ht="16.149999999999999" customHeight="1" x14ac:dyDescent="0.25"/>
    <row r="7" spans="1:13" ht="18.75" x14ac:dyDescent="0.3">
      <c r="A7" s="13" t="s">
        <v>0</v>
      </c>
      <c r="B7" s="13"/>
      <c r="C7" s="13"/>
      <c r="D7" s="13"/>
      <c r="E7" s="13"/>
      <c r="F7" s="13"/>
      <c r="G7" s="13"/>
      <c r="H7" s="13"/>
      <c r="I7" s="13"/>
      <c r="J7" s="13"/>
    </row>
    <row r="8" spans="1:13" ht="18.75" x14ac:dyDescent="0.3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3"/>
    </row>
    <row r="10" spans="1:13" ht="15.6" customHeight="1" x14ac:dyDescent="0.35">
      <c r="A10" s="28" t="s">
        <v>2</v>
      </c>
      <c r="B10" s="28" t="s">
        <v>3</v>
      </c>
      <c r="C10" s="28" t="s">
        <v>4</v>
      </c>
      <c r="D10" s="28" t="s">
        <v>5</v>
      </c>
      <c r="E10" s="28" t="s">
        <v>22</v>
      </c>
      <c r="F10" s="29" t="s">
        <v>79</v>
      </c>
      <c r="G10" s="39" t="s">
        <v>84</v>
      </c>
      <c r="H10" s="40" t="s">
        <v>80</v>
      </c>
      <c r="I10" s="41" t="s">
        <v>90</v>
      </c>
      <c r="J10" s="42" t="s">
        <v>85</v>
      </c>
      <c r="K10" s="30" t="s">
        <v>81</v>
      </c>
      <c r="L10" s="29" t="s">
        <v>91</v>
      </c>
      <c r="M10" s="43"/>
    </row>
    <row r="11" spans="1:13" ht="25.5" customHeight="1" x14ac:dyDescent="0.35">
      <c r="A11" s="28"/>
      <c r="B11" s="28"/>
      <c r="C11" s="28"/>
      <c r="D11" s="28"/>
      <c r="E11" s="28"/>
      <c r="F11" s="29"/>
      <c r="G11" s="39"/>
      <c r="H11" s="40"/>
      <c r="I11" s="41"/>
      <c r="J11" s="42"/>
      <c r="K11" s="30"/>
      <c r="L11" s="29"/>
      <c r="M11" s="43"/>
    </row>
    <row r="12" spans="1:13" ht="48.75" customHeight="1" x14ac:dyDescent="0.35">
      <c r="A12" s="28" t="s">
        <v>6</v>
      </c>
      <c r="B12" s="23" t="s">
        <v>6</v>
      </c>
      <c r="C12" s="23" t="s">
        <v>6</v>
      </c>
      <c r="D12" s="50" t="s">
        <v>23</v>
      </c>
      <c r="E12" s="23" t="s">
        <v>25</v>
      </c>
      <c r="F12" s="26">
        <f t="shared" ref="F12:F29" si="0">G12+J12</f>
        <v>29130.74</v>
      </c>
      <c r="G12" s="44">
        <v>3204.38</v>
      </c>
      <c r="H12" s="44">
        <v>3203.5</v>
      </c>
      <c r="I12" s="45">
        <f t="shared" ref="I12:I32" si="1">G12-H12</f>
        <v>0.88000000000010914</v>
      </c>
      <c r="J12" s="26">
        <v>25926.36</v>
      </c>
      <c r="K12" s="26">
        <v>25898.1</v>
      </c>
      <c r="L12" s="34">
        <f t="shared" ref="L12:L32" si="2">J12-K12</f>
        <v>28.260000000002037</v>
      </c>
      <c r="M12" s="46">
        <f>L12+I12</f>
        <v>29.140000000002146</v>
      </c>
    </row>
    <row r="13" spans="1:13" ht="30" customHeight="1" x14ac:dyDescent="0.35">
      <c r="A13" s="28"/>
      <c r="B13" s="23" t="s">
        <v>10</v>
      </c>
      <c r="C13" s="23" t="s">
        <v>16</v>
      </c>
      <c r="D13" s="23" t="s">
        <v>24</v>
      </c>
      <c r="E13" s="23" t="s">
        <v>26</v>
      </c>
      <c r="F13" s="26">
        <f t="shared" si="0"/>
        <v>29130.739999999998</v>
      </c>
      <c r="G13" s="44">
        <v>3350.03</v>
      </c>
      <c r="H13" s="44">
        <v>3349.5</v>
      </c>
      <c r="I13" s="45">
        <f t="shared" si="1"/>
        <v>0.53000000000020009</v>
      </c>
      <c r="J13" s="26">
        <v>25780.71</v>
      </c>
      <c r="K13" s="26">
        <v>25780.560000000001</v>
      </c>
      <c r="L13" s="34">
        <f t="shared" si="2"/>
        <v>0.14999999999781721</v>
      </c>
      <c r="M13" s="46">
        <f t="shared" ref="M13:M32" si="3">L13+I13</f>
        <v>0.6799999999980173</v>
      </c>
    </row>
    <row r="14" spans="1:13" ht="30" customHeight="1" x14ac:dyDescent="0.35">
      <c r="A14" s="28"/>
      <c r="B14" s="23" t="s">
        <v>11</v>
      </c>
      <c r="C14" s="23" t="s">
        <v>17</v>
      </c>
      <c r="D14" s="50" t="str">
        <f>D12</f>
        <v>ESTRADA RURAIS-ESTRADA BETAUN</v>
      </c>
      <c r="E14" s="23" t="s">
        <v>25</v>
      </c>
      <c r="F14" s="26">
        <f t="shared" si="0"/>
        <v>26217.670000000002</v>
      </c>
      <c r="G14" s="44">
        <v>3204.38</v>
      </c>
      <c r="H14" s="44">
        <v>3203.5</v>
      </c>
      <c r="I14" s="45">
        <f t="shared" si="1"/>
        <v>0.88000000000010914</v>
      </c>
      <c r="J14" s="26">
        <v>23013.29</v>
      </c>
      <c r="K14" s="26">
        <v>22996.53</v>
      </c>
      <c r="L14" s="34">
        <f t="shared" si="2"/>
        <v>16.760000000002037</v>
      </c>
      <c r="M14" s="46">
        <f t="shared" si="3"/>
        <v>17.640000000002146</v>
      </c>
    </row>
    <row r="15" spans="1:13" ht="30" customHeight="1" x14ac:dyDescent="0.35">
      <c r="A15" s="28"/>
      <c r="B15" s="23" t="s">
        <v>12</v>
      </c>
      <c r="C15" s="23" t="s">
        <v>18</v>
      </c>
      <c r="D15" s="50" t="str">
        <f t="shared" ref="D15:D21" si="4">D14</f>
        <v>ESTRADA RURAIS-ESTRADA BETAUN</v>
      </c>
      <c r="E15" s="23" t="s">
        <v>25</v>
      </c>
      <c r="F15" s="26">
        <f t="shared" si="0"/>
        <v>23304.59</v>
      </c>
      <c r="G15" s="44">
        <v>2913.07</v>
      </c>
      <c r="H15" s="44">
        <v>2911.8</v>
      </c>
      <c r="I15" s="45">
        <f t="shared" si="1"/>
        <v>1.2699999999999818</v>
      </c>
      <c r="J15" s="26">
        <v>20391.52</v>
      </c>
      <c r="K15" s="26">
        <v>20322.38</v>
      </c>
      <c r="L15" s="34">
        <f t="shared" si="2"/>
        <v>69.139999999999418</v>
      </c>
      <c r="M15" s="46">
        <f t="shared" si="3"/>
        <v>70.4099999999994</v>
      </c>
    </row>
    <row r="16" spans="1:13" ht="30" customHeight="1" x14ac:dyDescent="0.35">
      <c r="A16" s="28"/>
      <c r="B16" s="23" t="s">
        <v>13</v>
      </c>
      <c r="C16" s="23" t="s">
        <v>19</v>
      </c>
      <c r="D16" s="50" t="str">
        <f t="shared" si="4"/>
        <v>ESTRADA RURAIS-ESTRADA BETAUN</v>
      </c>
      <c r="E16" s="23" t="s">
        <v>25</v>
      </c>
      <c r="F16" s="26">
        <f t="shared" si="0"/>
        <v>23304.59</v>
      </c>
      <c r="G16" s="44">
        <v>2913.07</v>
      </c>
      <c r="H16" s="44">
        <v>2912.4</v>
      </c>
      <c r="I16" s="45">
        <f t="shared" si="1"/>
        <v>0.67000000000007276</v>
      </c>
      <c r="J16" s="26">
        <v>20391.52</v>
      </c>
      <c r="K16" s="26">
        <v>20389.080000000002</v>
      </c>
      <c r="L16" s="34">
        <f t="shared" si="2"/>
        <v>2.4399999999986903</v>
      </c>
      <c r="M16" s="46">
        <f t="shared" si="3"/>
        <v>3.1099999999987631</v>
      </c>
    </row>
    <row r="17" spans="1:13" ht="30" customHeight="1" x14ac:dyDescent="0.35">
      <c r="A17" s="28"/>
      <c r="B17" s="23" t="s">
        <v>14</v>
      </c>
      <c r="C17" s="23" t="s">
        <v>20</v>
      </c>
      <c r="D17" s="50" t="str">
        <f t="shared" si="4"/>
        <v>ESTRADA RURAIS-ESTRADA BETAUN</v>
      </c>
      <c r="E17" s="23" t="s">
        <v>25</v>
      </c>
      <c r="F17" s="26">
        <f t="shared" si="0"/>
        <v>26218.05</v>
      </c>
      <c r="G17" s="44">
        <v>3059.11</v>
      </c>
      <c r="H17" s="44">
        <v>3056.5</v>
      </c>
      <c r="I17" s="45">
        <f t="shared" si="1"/>
        <v>2.6100000000001273</v>
      </c>
      <c r="J17" s="26">
        <v>23158.94</v>
      </c>
      <c r="K17" s="26">
        <v>23153.72</v>
      </c>
      <c r="L17" s="34">
        <f t="shared" si="2"/>
        <v>5.2199999999975262</v>
      </c>
      <c r="M17" s="46">
        <f t="shared" si="3"/>
        <v>7.8299999999976535</v>
      </c>
    </row>
    <row r="18" spans="1:13" ht="30" customHeight="1" x14ac:dyDescent="0.35">
      <c r="A18" s="28"/>
      <c r="B18" s="23" t="s">
        <v>15</v>
      </c>
      <c r="C18" s="23" t="s">
        <v>21</v>
      </c>
      <c r="D18" s="50" t="str">
        <f t="shared" si="4"/>
        <v>ESTRADA RURAIS-ESTRADA BETAUN</v>
      </c>
      <c r="E18" s="23" t="s">
        <v>25</v>
      </c>
      <c r="F18" s="26">
        <f t="shared" si="0"/>
        <v>26217.670000000002</v>
      </c>
      <c r="G18" s="44">
        <v>3204.38</v>
      </c>
      <c r="H18" s="44">
        <v>3202.6</v>
      </c>
      <c r="I18" s="45">
        <f t="shared" si="1"/>
        <v>1.7800000000002001</v>
      </c>
      <c r="J18" s="26">
        <v>23013.29</v>
      </c>
      <c r="K18" s="26">
        <v>21075.78</v>
      </c>
      <c r="L18" s="34">
        <f t="shared" si="2"/>
        <v>1937.510000000002</v>
      </c>
      <c r="M18" s="46">
        <f t="shared" si="3"/>
        <v>1939.2900000000022</v>
      </c>
    </row>
    <row r="19" spans="1:13" ht="30" customHeight="1" x14ac:dyDescent="0.35">
      <c r="A19" s="29" t="s">
        <v>7</v>
      </c>
      <c r="B19" s="23" t="s">
        <v>27</v>
      </c>
      <c r="C19" s="23" t="s">
        <v>30</v>
      </c>
      <c r="D19" s="50" t="str">
        <f t="shared" si="4"/>
        <v>ESTRADA RURAIS-ESTRADA BETAUN</v>
      </c>
      <c r="E19" s="23" t="str">
        <f t="shared" ref="E19:E26" si="5">E18</f>
        <v>KONSTRUSAUN</v>
      </c>
      <c r="F19" s="26">
        <f t="shared" si="0"/>
        <v>29130.739999999998</v>
      </c>
      <c r="G19" s="44">
        <v>3350.03</v>
      </c>
      <c r="H19" s="44">
        <v>3344</v>
      </c>
      <c r="I19" s="45">
        <f t="shared" si="1"/>
        <v>6.0300000000002001</v>
      </c>
      <c r="J19" s="26">
        <v>25780.71</v>
      </c>
      <c r="K19" s="26">
        <v>25738.81</v>
      </c>
      <c r="L19" s="34">
        <f t="shared" si="2"/>
        <v>41.899999999997817</v>
      </c>
      <c r="M19" s="46">
        <f t="shared" si="3"/>
        <v>47.929999999998017</v>
      </c>
    </row>
    <row r="20" spans="1:13" ht="30" customHeight="1" x14ac:dyDescent="0.35">
      <c r="A20" s="29"/>
      <c r="B20" s="23" t="s">
        <v>28</v>
      </c>
      <c r="C20" s="23" t="s">
        <v>31</v>
      </c>
      <c r="D20" s="50" t="str">
        <f t="shared" si="4"/>
        <v>ESTRADA RURAIS-ESTRADA BETAUN</v>
      </c>
      <c r="E20" s="23" t="str">
        <f t="shared" si="5"/>
        <v>KONSTRUSAUN</v>
      </c>
      <c r="F20" s="26">
        <f t="shared" si="0"/>
        <v>32043.81</v>
      </c>
      <c r="G20" s="44">
        <v>3495.68</v>
      </c>
      <c r="H20" s="44">
        <v>3485.95</v>
      </c>
      <c r="I20" s="45">
        <f t="shared" si="1"/>
        <v>9.7300000000000182</v>
      </c>
      <c r="J20" s="26">
        <v>28548.13</v>
      </c>
      <c r="K20" s="26">
        <v>28543.1</v>
      </c>
      <c r="L20" s="34">
        <f t="shared" si="2"/>
        <v>5.0300000000024738</v>
      </c>
      <c r="M20" s="46">
        <f t="shared" si="3"/>
        <v>14.760000000002492</v>
      </c>
    </row>
    <row r="21" spans="1:13" ht="30" customHeight="1" x14ac:dyDescent="0.35">
      <c r="A21" s="29"/>
      <c r="B21" s="23" t="s">
        <v>29</v>
      </c>
      <c r="C21" s="23" t="s">
        <v>7</v>
      </c>
      <c r="D21" s="50" t="str">
        <f t="shared" si="4"/>
        <v>ESTRADA RURAIS-ESTRADA BETAUN</v>
      </c>
      <c r="E21" s="23" t="str">
        <f t="shared" si="5"/>
        <v>KONSTRUSAUN</v>
      </c>
      <c r="F21" s="26">
        <f t="shared" si="0"/>
        <v>29130.74</v>
      </c>
      <c r="G21" s="44">
        <v>3204.38</v>
      </c>
      <c r="H21" s="44">
        <v>3202.05</v>
      </c>
      <c r="I21" s="45">
        <f t="shared" si="1"/>
        <v>2.3299999999999272</v>
      </c>
      <c r="J21" s="26">
        <v>25926.36</v>
      </c>
      <c r="K21" s="26">
        <v>18546.349999999999</v>
      </c>
      <c r="L21" s="34">
        <f t="shared" si="2"/>
        <v>7380.010000000002</v>
      </c>
      <c r="M21" s="46">
        <f t="shared" si="3"/>
        <v>7382.340000000002</v>
      </c>
    </row>
    <row r="22" spans="1:13" ht="30" customHeight="1" x14ac:dyDescent="0.35">
      <c r="A22" s="28" t="s">
        <v>8</v>
      </c>
      <c r="B22" s="23" t="s">
        <v>32</v>
      </c>
      <c r="C22" s="23" t="s">
        <v>34</v>
      </c>
      <c r="D22" s="50" t="s">
        <v>36</v>
      </c>
      <c r="E22" s="23" t="str">
        <f t="shared" si="5"/>
        <v>KONSTRUSAUN</v>
      </c>
      <c r="F22" s="26">
        <f t="shared" si="0"/>
        <v>34956.89</v>
      </c>
      <c r="G22" s="44">
        <v>3787</v>
      </c>
      <c r="H22" s="44">
        <v>3781.5</v>
      </c>
      <c r="I22" s="45">
        <f t="shared" si="1"/>
        <v>5.5</v>
      </c>
      <c r="J22" s="26">
        <v>31169.89</v>
      </c>
      <c r="K22" s="26">
        <v>25920.34</v>
      </c>
      <c r="L22" s="34">
        <f t="shared" si="2"/>
        <v>5249.5499999999993</v>
      </c>
      <c r="M22" s="46">
        <f t="shared" si="3"/>
        <v>5255.0499999999993</v>
      </c>
    </row>
    <row r="23" spans="1:13" ht="30" customHeight="1" x14ac:dyDescent="0.35">
      <c r="A23" s="28"/>
      <c r="B23" s="23" t="s">
        <v>33</v>
      </c>
      <c r="C23" s="23" t="s">
        <v>35</v>
      </c>
      <c r="D23" s="50" t="str">
        <f>D21</f>
        <v>ESTRADA RURAIS-ESTRADA BETAUN</v>
      </c>
      <c r="E23" s="23" t="str">
        <f t="shared" si="5"/>
        <v>KONSTRUSAUN</v>
      </c>
      <c r="F23" s="26">
        <f t="shared" si="0"/>
        <v>34956.89</v>
      </c>
      <c r="G23" s="44">
        <v>3787</v>
      </c>
      <c r="H23" s="44">
        <v>3781.5</v>
      </c>
      <c r="I23" s="45">
        <f t="shared" si="1"/>
        <v>5.5</v>
      </c>
      <c r="J23" s="26">
        <v>31169.89</v>
      </c>
      <c r="K23" s="26">
        <v>25421.34</v>
      </c>
      <c r="L23" s="34">
        <f t="shared" si="2"/>
        <v>5748.5499999999993</v>
      </c>
      <c r="M23" s="46">
        <f t="shared" si="3"/>
        <v>5754.0499999999993</v>
      </c>
    </row>
    <row r="24" spans="1:13" ht="30" customHeight="1" x14ac:dyDescent="0.35">
      <c r="A24" s="28" t="s">
        <v>9</v>
      </c>
      <c r="B24" s="23" t="s">
        <v>37</v>
      </c>
      <c r="C24" s="23" t="s">
        <v>44</v>
      </c>
      <c r="D24" s="50" t="str">
        <f>D23</f>
        <v>ESTRADA RURAIS-ESTRADA BETAUN</v>
      </c>
      <c r="E24" s="23" t="str">
        <f>E23</f>
        <v>KONSTRUSAUN</v>
      </c>
      <c r="F24" s="26">
        <f t="shared" si="0"/>
        <v>32043.81</v>
      </c>
      <c r="G24" s="44">
        <v>3495.68</v>
      </c>
      <c r="H24" s="44">
        <v>3482.9</v>
      </c>
      <c r="I24" s="45">
        <f t="shared" si="1"/>
        <v>12.779999999999745</v>
      </c>
      <c r="J24" s="26">
        <v>28548.13</v>
      </c>
      <c r="K24" s="26">
        <v>26884.1</v>
      </c>
      <c r="L24" s="34">
        <f t="shared" si="2"/>
        <v>1664.0300000000025</v>
      </c>
      <c r="M24" s="46">
        <f t="shared" si="3"/>
        <v>1676.8100000000022</v>
      </c>
    </row>
    <row r="25" spans="1:13" ht="30" customHeight="1" x14ac:dyDescent="0.35">
      <c r="A25" s="28"/>
      <c r="B25" s="23" t="s">
        <v>38</v>
      </c>
      <c r="C25" s="23" t="s">
        <v>45</v>
      </c>
      <c r="D25" s="50" t="s">
        <v>53</v>
      </c>
      <c r="E25" s="23" t="str">
        <f t="shared" si="5"/>
        <v>KONSTRUSAUN</v>
      </c>
      <c r="F25" s="26">
        <f t="shared" si="0"/>
        <v>32043.81</v>
      </c>
      <c r="G25" s="44">
        <v>3641.34</v>
      </c>
      <c r="H25" s="44">
        <v>3379.65</v>
      </c>
      <c r="I25" s="45">
        <f t="shared" si="1"/>
        <v>261.69000000000005</v>
      </c>
      <c r="J25" s="26">
        <v>28402.47</v>
      </c>
      <c r="K25" s="26">
        <v>27707.8</v>
      </c>
      <c r="L25" s="34">
        <f t="shared" si="2"/>
        <v>694.67000000000189</v>
      </c>
      <c r="M25" s="46">
        <f t="shared" si="3"/>
        <v>956.36000000000195</v>
      </c>
    </row>
    <row r="26" spans="1:13" ht="30" customHeight="1" x14ac:dyDescent="0.35">
      <c r="A26" s="28"/>
      <c r="B26" s="23" t="s">
        <v>39</v>
      </c>
      <c r="C26" s="23" t="s">
        <v>46</v>
      </c>
      <c r="D26" s="50" t="str">
        <f>D24</f>
        <v>ESTRADA RURAIS-ESTRADA BETAUN</v>
      </c>
      <c r="E26" s="23" t="str">
        <f t="shared" si="5"/>
        <v>KONSTRUSAUN</v>
      </c>
      <c r="F26" s="26">
        <f t="shared" si="0"/>
        <v>29130.739999999998</v>
      </c>
      <c r="G26" s="44">
        <v>3495.69</v>
      </c>
      <c r="H26" s="44">
        <v>3479</v>
      </c>
      <c r="I26" s="45">
        <f t="shared" si="1"/>
        <v>16.690000000000055</v>
      </c>
      <c r="J26" s="26">
        <v>25635.05</v>
      </c>
      <c r="K26" s="26">
        <v>25558.27</v>
      </c>
      <c r="L26" s="34">
        <f t="shared" si="2"/>
        <v>76.779999999998836</v>
      </c>
      <c r="M26" s="46">
        <f t="shared" si="3"/>
        <v>93.46999999999889</v>
      </c>
    </row>
    <row r="27" spans="1:13" ht="30" customHeight="1" x14ac:dyDescent="0.35">
      <c r="A27" s="28"/>
      <c r="B27" s="23" t="s">
        <v>89</v>
      </c>
      <c r="C27" s="23" t="s">
        <v>47</v>
      </c>
      <c r="D27" s="50" t="str">
        <f>D26</f>
        <v>ESTRADA RURAIS-ESTRADA BETAUN</v>
      </c>
      <c r="E27" s="23" t="str">
        <f t="shared" ref="E27:E32" si="6">E26</f>
        <v>KONSTRUSAUN</v>
      </c>
      <c r="F27" s="26">
        <f t="shared" si="0"/>
        <v>29130.75</v>
      </c>
      <c r="G27" s="44">
        <v>3350.04</v>
      </c>
      <c r="H27" s="44">
        <v>3232</v>
      </c>
      <c r="I27" s="45">
        <f t="shared" si="1"/>
        <v>118.03999999999996</v>
      </c>
      <c r="J27" s="26">
        <v>25780.71</v>
      </c>
      <c r="K27" s="26">
        <v>24950.36</v>
      </c>
      <c r="L27" s="34">
        <f t="shared" si="2"/>
        <v>830.34999999999854</v>
      </c>
      <c r="M27" s="46">
        <f t="shared" si="3"/>
        <v>948.38999999999851</v>
      </c>
    </row>
    <row r="28" spans="1:13" ht="30" customHeight="1" x14ac:dyDescent="0.35">
      <c r="A28" s="28"/>
      <c r="B28" s="23" t="s">
        <v>40</v>
      </c>
      <c r="C28" s="23" t="s">
        <v>48</v>
      </c>
      <c r="D28" s="50" t="str">
        <f>D27</f>
        <v>ESTRADA RURAIS-ESTRADA BETAUN</v>
      </c>
      <c r="E28" s="23" t="str">
        <f t="shared" si="6"/>
        <v>KONSTRUSAUN</v>
      </c>
      <c r="F28" s="26">
        <f t="shared" si="0"/>
        <v>29130.739999999998</v>
      </c>
      <c r="G28" s="44">
        <v>3495.69</v>
      </c>
      <c r="H28" s="44">
        <v>3475.4</v>
      </c>
      <c r="I28" s="45">
        <f t="shared" si="1"/>
        <v>20.289999999999964</v>
      </c>
      <c r="J28" s="26">
        <v>25635.05</v>
      </c>
      <c r="K28" s="26">
        <v>25346.22</v>
      </c>
      <c r="L28" s="34">
        <f t="shared" si="2"/>
        <v>288.82999999999811</v>
      </c>
      <c r="M28" s="46">
        <f t="shared" si="3"/>
        <v>309.11999999999807</v>
      </c>
    </row>
    <row r="29" spans="1:13" ht="30" customHeight="1" x14ac:dyDescent="0.35">
      <c r="A29" s="28"/>
      <c r="B29" s="23" t="s">
        <v>41</v>
      </c>
      <c r="C29" s="23" t="s">
        <v>49</v>
      </c>
      <c r="D29" s="50" t="str">
        <f>D28</f>
        <v>ESTRADA RURAIS-ESTRADA BETAUN</v>
      </c>
      <c r="E29" s="23" t="str">
        <f t="shared" si="6"/>
        <v>KONSTRUSAUN</v>
      </c>
      <c r="F29" s="26">
        <f t="shared" si="0"/>
        <v>32043.82</v>
      </c>
      <c r="G29" s="44">
        <v>3787</v>
      </c>
      <c r="H29" s="44">
        <v>3786.3</v>
      </c>
      <c r="I29" s="45">
        <f t="shared" si="1"/>
        <v>0.6999999999998181</v>
      </c>
      <c r="J29" s="26">
        <v>28256.82</v>
      </c>
      <c r="K29" s="26">
        <v>26914.51</v>
      </c>
      <c r="L29" s="34">
        <f t="shared" si="2"/>
        <v>1342.3100000000013</v>
      </c>
      <c r="M29" s="46">
        <f t="shared" si="3"/>
        <v>1343.0100000000011</v>
      </c>
    </row>
    <row r="30" spans="1:13" ht="30" customHeight="1" x14ac:dyDescent="0.35">
      <c r="A30" s="28"/>
      <c r="B30" s="23" t="s">
        <v>42</v>
      </c>
      <c r="C30" s="23" t="s">
        <v>50</v>
      </c>
      <c r="D30" s="50" t="str">
        <f>D29</f>
        <v>ESTRADA RURAIS-ESTRADA BETAUN</v>
      </c>
      <c r="E30" s="23" t="str">
        <f t="shared" si="6"/>
        <v>KONSTRUSAUN</v>
      </c>
      <c r="F30" s="26">
        <v>31024.240000000002</v>
      </c>
      <c r="G30" s="44">
        <v>3932.65</v>
      </c>
      <c r="H30" s="44">
        <v>3890</v>
      </c>
      <c r="I30" s="45">
        <f t="shared" si="1"/>
        <v>42.650000000000091</v>
      </c>
      <c r="J30" s="26">
        <v>31024.240000000002</v>
      </c>
      <c r="K30" s="26">
        <v>28777.05</v>
      </c>
      <c r="L30" s="34">
        <f t="shared" si="2"/>
        <v>2247.1900000000023</v>
      </c>
      <c r="M30" s="46">
        <f t="shared" si="3"/>
        <v>2289.8400000000024</v>
      </c>
    </row>
    <row r="31" spans="1:13" ht="30" customHeight="1" x14ac:dyDescent="0.35">
      <c r="A31" s="28"/>
      <c r="B31" s="23" t="s">
        <v>9</v>
      </c>
      <c r="C31" s="23" t="s">
        <v>51</v>
      </c>
      <c r="D31" s="50" t="str">
        <f>D30</f>
        <v>ESTRADA RURAIS-ESTRADA BETAUN</v>
      </c>
      <c r="E31" s="23" t="str">
        <f t="shared" si="6"/>
        <v>KONSTRUSAUN</v>
      </c>
      <c r="F31" s="26">
        <v>31169.89</v>
      </c>
      <c r="G31" s="44">
        <v>3787</v>
      </c>
      <c r="H31" s="44">
        <v>3777.3</v>
      </c>
      <c r="I31" s="45">
        <f t="shared" si="1"/>
        <v>9.6999999999998181</v>
      </c>
      <c r="J31" s="26">
        <v>31169.89</v>
      </c>
      <c r="K31" s="26">
        <v>30970.04</v>
      </c>
      <c r="L31" s="34">
        <f t="shared" si="2"/>
        <v>199.84999999999854</v>
      </c>
      <c r="M31" s="46">
        <f t="shared" si="3"/>
        <v>209.54999999999836</v>
      </c>
    </row>
    <row r="32" spans="1:13" ht="30" customHeight="1" x14ac:dyDescent="0.35">
      <c r="A32" s="28"/>
      <c r="B32" s="23" t="s">
        <v>43</v>
      </c>
      <c r="C32" s="23" t="s">
        <v>52</v>
      </c>
      <c r="D32" s="50" t="str">
        <f>D25</f>
        <v>ESTRADA RURAIS-ESTRADA RAI</v>
      </c>
      <c r="E32" s="23" t="str">
        <f t="shared" si="6"/>
        <v>KONSTRUSAUN</v>
      </c>
      <c r="F32" s="26">
        <f>G32+J32</f>
        <v>32043.81</v>
      </c>
      <c r="G32" s="44">
        <v>3641.34</v>
      </c>
      <c r="H32" s="44">
        <v>3560.15</v>
      </c>
      <c r="I32" s="45">
        <f t="shared" si="1"/>
        <v>81.190000000000055</v>
      </c>
      <c r="J32" s="26">
        <v>28402.47</v>
      </c>
      <c r="K32" s="26">
        <v>27037.59</v>
      </c>
      <c r="L32" s="34">
        <f t="shared" si="2"/>
        <v>1364.880000000001</v>
      </c>
      <c r="M32" s="46">
        <f t="shared" si="3"/>
        <v>1446.0700000000011</v>
      </c>
    </row>
    <row r="33" spans="1:13" ht="21" x14ac:dyDescent="0.35">
      <c r="A33" s="43"/>
      <c r="B33" s="43"/>
      <c r="C33" s="43"/>
      <c r="D33" s="43"/>
      <c r="E33" s="43"/>
      <c r="F33" s="43"/>
      <c r="G33" s="47"/>
      <c r="H33" s="47"/>
      <c r="I33" s="47"/>
      <c r="J33" s="48"/>
      <c r="K33" s="47"/>
      <c r="L33" s="49"/>
      <c r="M33" s="46"/>
    </row>
    <row r="34" spans="1:13" ht="21" x14ac:dyDescent="0.35">
      <c r="A34" s="43"/>
      <c r="B34" s="43"/>
      <c r="C34" s="43"/>
      <c r="D34" s="43"/>
      <c r="E34" s="43"/>
      <c r="F34" s="43"/>
      <c r="G34" s="47"/>
      <c r="H34" s="47"/>
      <c r="I34" s="47"/>
      <c r="J34" s="48"/>
      <c r="K34" s="47"/>
      <c r="L34" s="49"/>
      <c r="M34" s="43"/>
    </row>
    <row r="35" spans="1:13" ht="21" x14ac:dyDescent="0.35">
      <c r="A35" s="28" t="s">
        <v>2</v>
      </c>
      <c r="B35" s="28" t="s">
        <v>3</v>
      </c>
      <c r="C35" s="28" t="s">
        <v>4</v>
      </c>
      <c r="D35" s="28" t="s">
        <v>5</v>
      </c>
      <c r="E35" s="28" t="s">
        <v>22</v>
      </c>
      <c r="F35" s="29" t="s">
        <v>79</v>
      </c>
      <c r="G35" s="39" t="s">
        <v>84</v>
      </c>
      <c r="H35" s="40" t="s">
        <v>80</v>
      </c>
      <c r="I35" s="41" t="s">
        <v>90</v>
      </c>
      <c r="J35" s="42" t="s">
        <v>85</v>
      </c>
      <c r="K35" s="30" t="s">
        <v>81</v>
      </c>
      <c r="L35" s="29" t="s">
        <v>91</v>
      </c>
      <c r="M35" s="43"/>
    </row>
    <row r="36" spans="1:13" ht="21" x14ac:dyDescent="0.35">
      <c r="A36" s="28"/>
      <c r="B36" s="28"/>
      <c r="C36" s="28"/>
      <c r="D36" s="28"/>
      <c r="E36" s="28"/>
      <c r="F36" s="29"/>
      <c r="G36" s="39"/>
      <c r="H36" s="40"/>
      <c r="I36" s="41"/>
      <c r="J36" s="42"/>
      <c r="K36" s="30"/>
      <c r="L36" s="29"/>
      <c r="M36" s="43"/>
    </row>
    <row r="37" spans="1:13" ht="21" x14ac:dyDescent="0.35">
      <c r="A37" s="28"/>
      <c r="B37" s="25" t="s">
        <v>6</v>
      </c>
      <c r="C37" s="25" t="s">
        <v>6</v>
      </c>
      <c r="D37" s="25" t="s">
        <v>87</v>
      </c>
      <c r="E37" s="25" t="s">
        <v>25</v>
      </c>
      <c r="F37" s="26">
        <f t="shared" ref="F37:F40" si="7">G37+J37</f>
        <v>55000</v>
      </c>
      <c r="G37" s="44">
        <v>0</v>
      </c>
      <c r="H37" s="44">
        <v>0</v>
      </c>
      <c r="I37" s="45">
        <f t="shared" ref="I37:I40" si="8">G37-H37</f>
        <v>0</v>
      </c>
      <c r="J37" s="26">
        <v>55000</v>
      </c>
      <c r="K37" s="26">
        <v>41232.78</v>
      </c>
      <c r="L37" s="34">
        <f t="shared" ref="L37:L40" si="9">J37-K37</f>
        <v>13767.220000000001</v>
      </c>
      <c r="M37" s="46">
        <f t="shared" ref="M37:M40" si="10">L37+I37</f>
        <v>13767.220000000001</v>
      </c>
    </row>
    <row r="38" spans="1:13" ht="21" x14ac:dyDescent="0.35">
      <c r="A38" s="28"/>
      <c r="B38" s="25" t="s">
        <v>6</v>
      </c>
      <c r="C38" s="25" t="s">
        <v>6</v>
      </c>
      <c r="D38" s="24" t="s">
        <v>88</v>
      </c>
      <c r="E38" s="25" t="s">
        <v>73</v>
      </c>
      <c r="F38" s="26">
        <f t="shared" si="7"/>
        <v>64500</v>
      </c>
      <c r="G38" s="44">
        <v>0</v>
      </c>
      <c r="H38" s="44">
        <v>0</v>
      </c>
      <c r="I38" s="45">
        <f t="shared" si="8"/>
        <v>0</v>
      </c>
      <c r="J38" s="26">
        <v>64500</v>
      </c>
      <c r="K38" s="26">
        <f>F38-2.45</f>
        <v>64497.55</v>
      </c>
      <c r="L38" s="34">
        <f t="shared" si="9"/>
        <v>2.4499999999970896</v>
      </c>
      <c r="M38" s="46">
        <f t="shared" si="10"/>
        <v>2.4499999999970896</v>
      </c>
    </row>
    <row r="39" spans="1:13" ht="21" x14ac:dyDescent="0.35">
      <c r="A39" s="28"/>
      <c r="B39" s="25" t="s">
        <v>10</v>
      </c>
      <c r="C39" s="25" t="s">
        <v>16</v>
      </c>
      <c r="D39" s="25" t="s">
        <v>24</v>
      </c>
      <c r="E39" s="25" t="s">
        <v>26</v>
      </c>
      <c r="F39" s="26">
        <f t="shared" si="7"/>
        <v>29130.739999999998</v>
      </c>
      <c r="G39" s="44">
        <v>3350.03</v>
      </c>
      <c r="H39" s="44">
        <v>3349.5</v>
      </c>
      <c r="I39" s="45">
        <f t="shared" si="8"/>
        <v>0.53000000000020009</v>
      </c>
      <c r="J39" s="26">
        <v>25780.71</v>
      </c>
      <c r="K39" s="26">
        <v>25780.560000000001</v>
      </c>
      <c r="L39" s="34">
        <f t="shared" si="9"/>
        <v>0.14999999999781721</v>
      </c>
      <c r="M39" s="46">
        <f t="shared" si="10"/>
        <v>0.6799999999980173</v>
      </c>
    </row>
    <row r="40" spans="1:13" ht="21" x14ac:dyDescent="0.35">
      <c r="A40" s="25"/>
      <c r="B40" s="25" t="s">
        <v>33</v>
      </c>
      <c r="C40" s="25" t="s">
        <v>35</v>
      </c>
      <c r="D40" s="24" t="s">
        <v>97</v>
      </c>
      <c r="E40" s="25" t="s">
        <v>25</v>
      </c>
      <c r="F40" s="26">
        <f t="shared" si="7"/>
        <v>75000</v>
      </c>
      <c r="G40" s="44">
        <v>6500</v>
      </c>
      <c r="H40" s="44">
        <v>5752</v>
      </c>
      <c r="I40" s="45">
        <f t="shared" si="8"/>
        <v>748</v>
      </c>
      <c r="J40" s="26">
        <v>68500</v>
      </c>
      <c r="K40" s="26">
        <v>34532.5</v>
      </c>
      <c r="L40" s="34">
        <f t="shared" si="9"/>
        <v>33967.5</v>
      </c>
      <c r="M40" s="46">
        <f t="shared" si="10"/>
        <v>34715.5</v>
      </c>
    </row>
    <row r="41" spans="1:13" ht="18.75" x14ac:dyDescent="0.3">
      <c r="A41" s="35"/>
      <c r="B41" s="35"/>
      <c r="C41" s="35"/>
      <c r="D41" s="35"/>
      <c r="E41" s="35"/>
      <c r="F41" s="35"/>
      <c r="G41" s="36"/>
      <c r="H41" s="36"/>
      <c r="I41" s="36"/>
      <c r="J41" s="37"/>
      <c r="K41" s="36"/>
      <c r="L41" s="38"/>
      <c r="M41" s="35"/>
    </row>
  </sheetData>
  <mergeCells count="31">
    <mergeCell ref="K10:K11"/>
    <mergeCell ref="L10:L11"/>
    <mergeCell ref="I10:I11"/>
    <mergeCell ref="A12:A18"/>
    <mergeCell ref="A19:A21"/>
    <mergeCell ref="A22:A23"/>
    <mergeCell ref="A24:A32"/>
    <mergeCell ref="A7:J7"/>
    <mergeCell ref="A8:J8"/>
    <mergeCell ref="A10:A11"/>
    <mergeCell ref="B10:B11"/>
    <mergeCell ref="C10:C11"/>
    <mergeCell ref="D10:D11"/>
    <mergeCell ref="E10:E11"/>
    <mergeCell ref="F10:F11"/>
    <mergeCell ref="G10:G11"/>
    <mergeCell ref="J10:J11"/>
    <mergeCell ref="H10:H11"/>
    <mergeCell ref="K35:K36"/>
    <mergeCell ref="L35:L36"/>
    <mergeCell ref="A37:A39"/>
    <mergeCell ref="F35:F36"/>
    <mergeCell ref="G35:G36"/>
    <mergeCell ref="H35:H36"/>
    <mergeCell ref="I35:I36"/>
    <mergeCell ref="J35:J36"/>
    <mergeCell ref="A35:A36"/>
    <mergeCell ref="B35:B36"/>
    <mergeCell ref="C35:C36"/>
    <mergeCell ref="D35:D36"/>
    <mergeCell ref="E35:E36"/>
  </mergeCells>
  <pageMargins left="0.7" right="0.7" top="0.75" bottom="0.75" header="0.3" footer="0.3"/>
  <pageSetup scale="55" orientation="landscape" horizontalDpi="300" verticalDpi="360" r:id="rId1"/>
  <colBreaks count="1" manualBreakCount="1">
    <brk id="13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2024</vt:lpstr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PNDS</dc:creator>
  <cp:lastModifiedBy>HP-01</cp:lastModifiedBy>
  <cp:lastPrinted>2026-06-02T00:19:01Z</cp:lastPrinted>
  <dcterms:created xsi:type="dcterms:W3CDTF">2025-06-18T02:43:54Z</dcterms:created>
  <dcterms:modified xsi:type="dcterms:W3CDTF">2026-06-02T00:19:22Z</dcterms:modified>
</cp:coreProperties>
</file>