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135" windowWidth="19140" windowHeight="7095" activeTab="2"/>
  </bookViews>
  <sheets>
    <sheet name="Data base" sheetId="4" r:id="rId1"/>
    <sheet name="Total COOP" sheetId="1" r:id="rId2"/>
    <sheet name="Das Boward" sheetId="3" r:id="rId3"/>
  </sheets>
  <externalReferences>
    <externalReference r:id="rId4"/>
  </externalReferences>
  <definedNames>
    <definedName name="Cari" localSheetId="1">'[1]Dadus Geral Cooperativa'!$Q$2</definedName>
    <definedName name="Slicer_Ramos_Cooperativas">#N/A</definedName>
  </definedNames>
  <calcPr calcId="144525"/>
  <pivotCaches>
    <pivotCache cacheId="4" r:id="rId5"/>
  </pivotCaches>
  <extLst>
    <ext xmlns:x14="http://schemas.microsoft.com/office/spreadsheetml/2009/9/main" uri="{BBE1A952-AA13-448e-AADC-164F8A28A991}">
      <x14:slicerCaches>
        <x14:slicerCache r:id="rId6"/>
      </x14:slicerCaches>
    </ext>
    <ext xmlns:x14="http://schemas.microsoft.com/office/spreadsheetml/2009/9/main" uri="{79F54976-1DA5-4618-B147-4CDE4B953A38}">
      <x14:workbookPr/>
    </ext>
  </extLst>
</workbook>
</file>

<file path=xl/calcChain.xml><?xml version="1.0" encoding="utf-8"?>
<calcChain xmlns="http://schemas.openxmlformats.org/spreadsheetml/2006/main">
  <c r="Q2" i="4" l="1"/>
  <c r="M2" i="4"/>
  <c r="L2" i="4"/>
  <c r="L1" i="4" s="1"/>
  <c r="L12" i="4" s="1"/>
  <c r="K2" i="4"/>
  <c r="F2" i="4"/>
  <c r="B2" i="4"/>
  <c r="K1" i="4" l="1"/>
  <c r="L11" i="4" s="1"/>
</calcChain>
</file>

<file path=xl/sharedStrings.xml><?xml version="1.0" encoding="utf-8"?>
<sst xmlns="http://schemas.openxmlformats.org/spreadsheetml/2006/main" count="213" uniqueCount="86">
  <si>
    <t>No</t>
  </si>
  <si>
    <t>Naran Cooperativas</t>
  </si>
  <si>
    <t>Municipiu</t>
  </si>
  <si>
    <t>Postu Administrativo</t>
  </si>
  <si>
    <t>Suco</t>
  </si>
  <si>
    <t>Ramos Cooperativas</t>
  </si>
  <si>
    <t>Status Registu</t>
  </si>
  <si>
    <t>Data Funda</t>
  </si>
  <si>
    <t>Mane</t>
  </si>
  <si>
    <t xml:space="preserve">Feto </t>
  </si>
  <si>
    <t>Total</t>
  </si>
  <si>
    <t>Kapital $</t>
  </si>
  <si>
    <t>Piutang $</t>
  </si>
  <si>
    <t>Data Relatorio</t>
  </si>
  <si>
    <t>OBS</t>
  </si>
  <si>
    <t>No. Telefone</t>
  </si>
  <si>
    <t>Credit Union</t>
  </si>
  <si>
    <t>SR</t>
  </si>
  <si>
    <t>Ativu</t>
  </si>
  <si>
    <t>R</t>
  </si>
  <si>
    <t>Multisectorial</t>
  </si>
  <si>
    <t>Pasivo</t>
  </si>
  <si>
    <t>Hatutan Moris (HAMOR)</t>
  </si>
  <si>
    <t>Ainaro</t>
  </si>
  <si>
    <t>Casa</t>
  </si>
  <si>
    <t xml:space="preserve">CU. Buka Rasik Osan (BRO) </t>
  </si>
  <si>
    <t>Manutasi</t>
  </si>
  <si>
    <t>77678231/77079681</t>
  </si>
  <si>
    <t>CU. NEHEK</t>
  </si>
  <si>
    <t xml:space="preserve">Ainaro </t>
  </si>
  <si>
    <t>Mau-Nuno</t>
  </si>
  <si>
    <t>CU. Loron Aban Hahu Ohin (LAHO)</t>
  </si>
  <si>
    <t>Cooperativa CU. Rai Didiak Ba Futuru (RADIFU)</t>
  </si>
  <si>
    <t>Ainaro Villa</t>
  </si>
  <si>
    <t>773347093/77976018</t>
  </si>
  <si>
    <t>CU. Buka Dalan ba Futuru (BUDAF)</t>
  </si>
  <si>
    <t>Soru Craik</t>
  </si>
  <si>
    <t>Aoan Soru Hel-Hel</t>
  </si>
  <si>
    <t>CU. Builico Furak</t>
  </si>
  <si>
    <t>Coop. Produsaun Multisectorial (CPMS)</t>
  </si>
  <si>
    <t>CU. Hadia Moris ba Futuru (HMBF)</t>
  </si>
  <si>
    <t>Hato-Builico</t>
  </si>
  <si>
    <t>Mauciga</t>
  </si>
  <si>
    <t>Mulo</t>
  </si>
  <si>
    <t>05-08-021</t>
  </si>
  <si>
    <t>77775977/76104146</t>
  </si>
  <si>
    <t>Coop. Buka Fini Aitutorina</t>
  </si>
  <si>
    <t>7-Mars-14</t>
  </si>
  <si>
    <t>784501914/ 76257822</t>
  </si>
  <si>
    <t>Eno-Eno Dege Loi</t>
  </si>
  <si>
    <t>Hatu-Udo</t>
  </si>
  <si>
    <t>Beikala</t>
  </si>
  <si>
    <t>CU. Hatudu Dalan ba Moris (HDM)</t>
  </si>
  <si>
    <t>Hatu-odo</t>
  </si>
  <si>
    <t>Foho-Ai-Lico</t>
  </si>
  <si>
    <t>Han Isin Sikat Ruin</t>
  </si>
  <si>
    <t>Leolima</t>
  </si>
  <si>
    <t>Coop. Café Manelobas</t>
  </si>
  <si>
    <t>Maubessi</t>
  </si>
  <si>
    <t>Manelobas</t>
  </si>
  <si>
    <t>Agricultor</t>
  </si>
  <si>
    <t>Coop. Alula Manetu</t>
  </si>
  <si>
    <t>Manetu</t>
  </si>
  <si>
    <t>77334880/77489282</t>
  </si>
  <si>
    <t>Coop. Cocamau</t>
  </si>
  <si>
    <t>CU. Maubesse Hanoin ba Futuru (MHF)</t>
  </si>
  <si>
    <t>Hahaek</t>
  </si>
  <si>
    <t>.</t>
  </si>
  <si>
    <t>Caicasa</t>
  </si>
  <si>
    <t>Coop. Haburas Fini Produsaun ba Moris Foun (HFPMF)</t>
  </si>
  <si>
    <t>Produsaun</t>
  </si>
  <si>
    <t>Dadus Cooperativa Municipiu Ainaro</t>
  </si>
  <si>
    <t>Row Labels</t>
  </si>
  <si>
    <t>(blank)</t>
  </si>
  <si>
    <t>Count of Ramos Cooperativas</t>
  </si>
  <si>
    <t>Total Cooperativa</t>
  </si>
  <si>
    <t>Sum of Kapital $</t>
  </si>
  <si>
    <t>Sum of Total</t>
  </si>
  <si>
    <t xml:space="preserve">Sum of Feto </t>
  </si>
  <si>
    <t>Sum of Mane</t>
  </si>
  <si>
    <t>Persentagen Generu</t>
  </si>
  <si>
    <t xml:space="preserve">Mane </t>
  </si>
  <si>
    <t>Feto</t>
  </si>
  <si>
    <t>Sum of Piutang $</t>
  </si>
  <si>
    <t>Total Kapital</t>
  </si>
  <si>
    <t>Total Piutan</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</si>
</sst>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_-[$$-409]* #,##0.00_ ;_-[$$-409]* \-#,##0.00\ ;_-[$$-409]* &quot;-&quot;??_ ;_-@_ "/>
    <numFmt numFmtId="165" formatCode="\ * #,##0\ ;\-* #,##0\ ;\ * &quot;- &quot;;\ @\ "/>
  </numFmts>
  <fonts count="10" x14ac:knownFonts="1">
    <font>
      <sz val="11"/>
      <color theme="1"/>
      <name val="Calibri"/>
      <family val="2"/>
      <charset val="1"/>
      <scheme val="minor"/>
    </font>
    <font>
      <sz val="11"/>
      <color theme="1"/>
      <name val="Calibri"/>
      <family val="2"/>
      <charset val="1"/>
      <scheme val="minor"/>
    </font>
    <font>
      <b/>
      <sz val="14"/>
      <color theme="0"/>
      <name val="Century Gothic"/>
      <family val="2"/>
    </font>
    <font>
      <sz val="14"/>
      <color theme="1"/>
      <name val="Calibri"/>
      <family val="2"/>
      <scheme val="minor"/>
    </font>
    <font>
      <sz val="14"/>
      <color rgb="FF000000"/>
      <name val="Calibri"/>
      <family val="2"/>
      <scheme val="minor"/>
    </font>
    <font>
      <sz val="11"/>
      <color rgb="FF000000"/>
      <name val="Calibri"/>
      <family val="2"/>
      <charset val="1"/>
    </font>
    <font>
      <sz val="14"/>
      <name val="Calibri"/>
      <family val="2"/>
      <scheme val="minor"/>
    </font>
    <font>
      <sz val="14"/>
      <color rgb="FF0D0D0D"/>
      <name val="Calibri"/>
      <family val="2"/>
      <scheme val="minor"/>
    </font>
    <font>
      <b/>
      <sz val="16"/>
      <color theme="1"/>
      <name val="Calibri"/>
      <family val="2"/>
      <scheme val="minor"/>
    </font>
    <font>
      <b/>
      <sz val="11"/>
      <color theme="1"/>
      <name val="Calibri"/>
      <family val="2"/>
      <scheme val="minor"/>
    </font>
  </fonts>
  <fills count="6">
    <fill>
      <patternFill patternType="none"/>
    </fill>
    <fill>
      <patternFill patternType="gray125"/>
    </fill>
    <fill>
      <patternFill patternType="solid">
        <fgColor theme="9" tint="-0.249977111117893"/>
        <bgColor indexed="64"/>
      </patternFill>
    </fill>
    <fill>
      <patternFill patternType="solid">
        <fgColor theme="0"/>
        <bgColor indexed="64"/>
      </patternFill>
    </fill>
    <fill>
      <patternFill patternType="solid">
        <fgColor rgb="FFFFFFFF"/>
        <bgColor indexed="64"/>
      </patternFill>
    </fill>
    <fill>
      <patternFill patternType="solid">
        <fgColor theme="0" tint="-0.34998626667073579"/>
        <bgColor indexed="64"/>
      </patternFill>
    </fill>
  </fills>
  <borders count="12">
    <border>
      <left/>
      <right/>
      <top/>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theme="4" tint="0.39997558519241921"/>
      </top>
      <bottom style="thin">
        <color indexed="64"/>
      </bottom>
      <diagonal/>
    </border>
    <border>
      <left style="thin">
        <color indexed="64"/>
      </left>
      <right style="thin">
        <color indexed="64"/>
      </right>
      <top style="thin">
        <color theme="4" tint="0.39997558519241921"/>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medium">
        <color auto="1"/>
      </right>
      <top style="thin">
        <color auto="1"/>
      </top>
      <bottom style="thin">
        <color auto="1"/>
      </bottom>
      <diagonal/>
    </border>
  </borders>
  <cellStyleXfs count="4">
    <xf numFmtId="0" fontId="0" fillId="0" borderId="0"/>
    <xf numFmtId="43" fontId="1" fillId="0" borderId="0" applyFont="0" applyFill="0" applyBorder="0" applyAlignment="0" applyProtection="0"/>
    <xf numFmtId="165" fontId="5" fillId="0" borderId="0" applyBorder="0" applyProtection="0"/>
    <xf numFmtId="9" fontId="1" fillId="0" borderId="0" applyFont="0" applyFill="0" applyBorder="0" applyAlignment="0" applyProtection="0"/>
  </cellStyleXfs>
  <cellXfs count="41">
    <xf numFmtId="0" fontId="0" fillId="0" borderId="0" xfId="0"/>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xf>
    <xf numFmtId="164" fontId="2" fillId="2" borderId="2" xfId="1" applyNumberFormat="1" applyFont="1" applyFill="1" applyBorder="1" applyAlignment="1">
      <alignment horizontal="center" vertical="center"/>
    </xf>
    <xf numFmtId="164" fontId="2" fillId="2" borderId="3" xfId="1" applyNumberFormat="1" applyFont="1" applyFill="1" applyBorder="1" applyAlignment="1">
      <alignment horizontal="center" vertical="center"/>
    </xf>
    <xf numFmtId="15" fontId="2" fillId="2" borderId="3" xfId="0" applyNumberFormat="1"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xf>
    <xf numFmtId="0" fontId="3" fillId="3" borderId="7" xfId="0" applyFont="1" applyFill="1" applyBorder="1" applyAlignment="1">
      <alignment horizontal="center" vertical="center"/>
    </xf>
    <xf numFmtId="165" fontId="4" fillId="3" borderId="8" xfId="0" applyNumberFormat="1" applyFont="1" applyFill="1" applyBorder="1" applyAlignment="1">
      <alignment horizontal="center" vertical="center"/>
    </xf>
    <xf numFmtId="0" fontId="3" fillId="3" borderId="9" xfId="0" applyFont="1" applyFill="1" applyBorder="1" applyAlignment="1">
      <alignment horizontal="center" vertical="center"/>
    </xf>
    <xf numFmtId="0" fontId="4" fillId="3" borderId="10" xfId="0" applyFont="1" applyFill="1" applyBorder="1" applyAlignment="1">
      <alignment horizontal="left" vertical="center" wrapText="1"/>
    </xf>
    <xf numFmtId="0" fontId="3" fillId="3" borderId="10" xfId="0" applyFont="1" applyFill="1" applyBorder="1" applyAlignment="1">
      <alignment horizontal="center" vertical="center"/>
    </xf>
    <xf numFmtId="0" fontId="4" fillId="3" borderId="10" xfId="0" applyFont="1" applyFill="1" applyBorder="1" applyAlignment="1">
      <alignment horizontal="center" vertical="center"/>
    </xf>
    <xf numFmtId="15" fontId="4" fillId="3" borderId="10" xfId="0" applyNumberFormat="1" applyFont="1" applyFill="1" applyBorder="1" applyAlignment="1">
      <alignment horizontal="center" vertical="center"/>
    </xf>
    <xf numFmtId="165" fontId="4" fillId="3" borderId="10" xfId="2" applyNumberFormat="1" applyFont="1" applyFill="1" applyBorder="1" applyAlignment="1">
      <alignment vertical="center"/>
    </xf>
    <xf numFmtId="164" fontId="4" fillId="3" borderId="10" xfId="1" applyNumberFormat="1" applyFont="1" applyFill="1" applyBorder="1" applyAlignment="1">
      <alignment vertical="center"/>
    </xf>
    <xf numFmtId="0" fontId="6" fillId="3" borderId="10" xfId="0" applyFont="1" applyFill="1" applyBorder="1" applyAlignment="1">
      <alignment horizontal="center" vertical="center"/>
    </xf>
    <xf numFmtId="0" fontId="4" fillId="3" borderId="11" xfId="0" applyFont="1" applyFill="1" applyBorder="1" applyAlignment="1">
      <alignment horizontal="center" vertical="center"/>
    </xf>
    <xf numFmtId="0" fontId="4" fillId="3" borderId="10" xfId="0" applyFont="1" applyFill="1" applyBorder="1" applyAlignment="1">
      <alignment horizontal="center" vertical="center" wrapText="1"/>
    </xf>
    <xf numFmtId="164" fontId="4" fillId="3" borderId="10" xfId="1" applyNumberFormat="1" applyFont="1" applyFill="1" applyBorder="1" applyAlignment="1">
      <alignment vertical="center" wrapText="1"/>
    </xf>
    <xf numFmtId="15" fontId="4" fillId="3" borderId="10" xfId="0" applyNumberFormat="1" applyFont="1" applyFill="1" applyBorder="1" applyAlignment="1">
      <alignment horizontal="center" vertical="center" wrapText="1"/>
    </xf>
    <xf numFmtId="0" fontId="4" fillId="3" borderId="10" xfId="0" applyFont="1" applyFill="1" applyBorder="1" applyAlignment="1">
      <alignment horizontal="left" vertical="center"/>
    </xf>
    <xf numFmtId="0" fontId="7" fillId="3" borderId="10" xfId="0" applyFont="1" applyFill="1" applyBorder="1" applyAlignment="1">
      <alignment horizontal="left" vertical="center" wrapText="1"/>
    </xf>
    <xf numFmtId="0" fontId="7" fillId="3" borderId="10" xfId="0" applyFont="1" applyFill="1" applyBorder="1" applyAlignment="1">
      <alignment horizontal="center" vertical="center"/>
    </xf>
    <xf numFmtId="15" fontId="6" fillId="3" borderId="10" xfId="0" applyNumberFormat="1" applyFont="1" applyFill="1" applyBorder="1" applyAlignment="1">
      <alignment horizontal="center" vertical="center"/>
    </xf>
    <xf numFmtId="0" fontId="4" fillId="4" borderId="10" xfId="0" applyFont="1" applyFill="1" applyBorder="1" applyAlignment="1">
      <alignment horizontal="center" vertical="center"/>
    </xf>
    <xf numFmtId="15" fontId="4" fillId="4" borderId="10" xfId="0" applyNumberFormat="1" applyFont="1" applyFill="1" applyBorder="1" applyAlignment="1">
      <alignment horizontal="center" vertical="center"/>
    </xf>
    <xf numFmtId="164" fontId="6" fillId="3" borderId="10" xfId="1" applyNumberFormat="1" applyFont="1" applyFill="1" applyBorder="1" applyAlignment="1">
      <alignment vertical="center"/>
    </xf>
    <xf numFmtId="0" fontId="8" fillId="0" borderId="0" xfId="0" applyFont="1" applyAlignment="1">
      <alignment horizontal="center"/>
    </xf>
    <xf numFmtId="0" fontId="0" fillId="0" borderId="0" xfId="0" pivotButton="1"/>
    <xf numFmtId="0" fontId="0" fillId="0" borderId="0" xfId="0" applyAlignment="1">
      <alignment horizontal="left"/>
    </xf>
    <xf numFmtId="0" fontId="0" fillId="0" borderId="0" xfId="0" applyNumberFormat="1"/>
    <xf numFmtId="0" fontId="9" fillId="0" borderId="0" xfId="0" applyFont="1"/>
    <xf numFmtId="164" fontId="0" fillId="0" borderId="0" xfId="0" applyNumberFormat="1"/>
    <xf numFmtId="9" fontId="0" fillId="0" borderId="0" xfId="3" applyFont="1"/>
    <xf numFmtId="9" fontId="0" fillId="0" borderId="0" xfId="0" applyNumberFormat="1"/>
    <xf numFmtId="0" fontId="0" fillId="5" borderId="0" xfId="0" applyFill="1"/>
  </cellXfs>
  <cellStyles count="4">
    <cellStyle name="Comma" xfId="1" builtinId="3"/>
    <cellStyle name="Excel Built-in Comma [0] 1" xfId="2"/>
    <cellStyle name="Normal" xfId="0" builtinId="0"/>
    <cellStyle name="Percent" xfId="3" builtinId="5"/>
  </cellStyles>
  <dxfs count="24">
    <dxf>
      <numFmt numFmtId="164" formatCode="_-[$$-409]* #,##0.00_ ;_-[$$-409]* \-#,##0.00\ ;_-[$$-409]* &quot;-&quot;??_ ;_-@_ "/>
    </dxf>
    <dxf>
      <numFmt numFmtId="164" formatCode="_-[$$-409]* #,##0.00_ ;_-[$$-409]* \-#,##0.00\ ;_-[$$-409]* &quot;-&quot;??_ ;_-@_ "/>
    </dxf>
    <dxf>
      <numFmt numFmtId="164" formatCode="_-[$$-409]* #,##0.00_ ;_-[$$-409]* \-#,##0.00\ ;_-[$$-409]* &quot;-&quot;??_ ;_-@_ "/>
    </dxf>
    <dxf>
      <numFmt numFmtId="164" formatCode="_-[$$-409]* #,##0.00_ ;_-[$$-409]* \-#,##0.00\ ;_-[$$-409]* &quot;-&quot;??_ ;_-@_ "/>
    </dxf>
    <dxf>
      <numFmt numFmtId="164" formatCode="_-[$$-409]* #,##0.00_ ;_-[$$-409]* \-#,##0.00\ ;_-[$$-409]* &quot;-&quot;??_ ;_-@_ "/>
    </dxf>
    <dxf>
      <numFmt numFmtId="164" formatCode="_-[$$-409]* #,##0.00_ ;_-[$$-409]* \-#,##0.00\ ;_-[$$-409]* &quot;-&quot;??_ ;_-@_ "/>
    </dxf>
    <dxf>
      <numFmt numFmtId="164" formatCode="_-[$$-409]* #,##0.00_ ;_-[$$-409]* \-#,##0.00\ ;_-[$$-409]* &quot;-&quot;??_ ;_-@_ "/>
    </dxf>
    <dxf>
      <numFmt numFmtId="164" formatCode="_-[$$-409]* #,##0.00_ ;_-[$$-409]* \-#,##0.00\ ;_-[$$-409]* &quot;-&quot;??_ ;_-@_ "/>
    </dxf>
    <dxf>
      <numFmt numFmtId="164" formatCode="_-[$$-409]* #,##0.00_ ;_-[$$-409]* \-#,##0.00\ ;_-[$$-409]* &quot;-&quot;??_ ;_-@_ "/>
    </dxf>
    <dxf>
      <numFmt numFmtId="164" formatCode="_-[$$-409]* #,##0.00_ ;_-[$$-409]* \-#,##0.00\ ;_-[$$-409]* &quot;-&quot;??_ ;_-@_ "/>
    </dxf>
    <dxf>
      <numFmt numFmtId="164" formatCode="_-[$$-409]* #,##0.00_ ;_-[$$-409]* \-#,##0.00\ ;_-[$$-409]* &quot;-&quot;??_ ;_-@_ "/>
    </dxf>
    <dxf>
      <numFmt numFmtId="164" formatCode="_-[$$-409]* #,##0.00_ ;_-[$$-409]* \-#,##0.00\ ;_-[$$-409]* &quot;-&quot;??_ ;_-@_ "/>
    </dxf>
    <dxf>
      <numFmt numFmtId="164" formatCode="_-[$$-409]* #,##0.00_ ;_-[$$-409]* \-#,##0.00\ ;_-[$$-409]* &quot;-&quot;??_ ;_-@_ "/>
    </dxf>
    <dxf>
      <numFmt numFmtId="164" formatCode="_-[$$-409]* #,##0.00_ ;_-[$$-409]* \-#,##0.00\ ;_-[$$-409]* &quot;-&quot;??_ ;_-@_ "/>
    </dxf>
    <dxf>
      <numFmt numFmtId="164" formatCode="_-[$$-409]* #,##0.00_ ;_-[$$-409]* \-#,##0.00\ ;_-[$$-409]* &quot;-&quot;??_ ;_-@_ "/>
    </dxf>
    <dxf>
      <numFmt numFmtId="164" formatCode="_-[$$-409]* #,##0.00_ ;_-[$$-409]* \-#,##0.00\ ;_-[$$-409]* &quot;-&quot;??_ ;_-@_ "/>
    </dxf>
    <dxf>
      <numFmt numFmtId="164" formatCode="_-[$$-409]* #,##0.00_ ;_-[$$-409]* \-#,##0.00\ ;_-[$$-409]* &quot;-&quot;??_ ;_-@_ "/>
    </dxf>
    <dxf>
      <numFmt numFmtId="164" formatCode="_-[$$-409]* #,##0.00_ ;_-[$$-409]* \-#,##0.00\ ;_-[$$-409]* &quot;-&quot;??_ ;_-@_ "/>
    </dxf>
    <dxf>
      <numFmt numFmtId="164" formatCode="_-[$$-409]* #,##0.00_ ;_-[$$-409]* \-#,##0.00\ ;_-[$$-409]* &quot;-&quot;??_ ;_-@_ "/>
    </dxf>
    <dxf>
      <numFmt numFmtId="164" formatCode="_-[$$-409]* #,##0.00_ ;_-[$$-409]* \-#,##0.00\ ;_-[$$-409]* &quot;-&quot;??_ ;_-@_ "/>
    </dxf>
    <dxf>
      <numFmt numFmtId="164" formatCode="_-[$$-409]* #,##0.00_ ;_-[$$-409]* \-#,##0.00\ ;_-[$$-409]* &quot;-&quot;??_ ;_-@_ "/>
    </dxf>
    <dxf>
      <numFmt numFmtId="164" formatCode="_-[$$-409]* #,##0.00_ ;_-[$$-409]* \-#,##0.00\ ;_-[$$-409]* &quot;-&quot;??_ ;_-@_ "/>
    </dxf>
    <dxf>
      <fill>
        <patternFill>
          <bgColor rgb="FFFFC000"/>
        </patternFill>
      </fill>
    </dxf>
    <dxf>
      <numFmt numFmtId="164" formatCode="_-[$$-409]* #,##0.00_ ;_-[$$-409]* \-#,##0.00\ ;_-[$$-409]* &quot;-&quot;??_ ;_-@_ "/>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doughnutChart>
        <c:varyColors val="1"/>
        <c:ser>
          <c:idx val="0"/>
          <c:order val="0"/>
          <c:cat>
            <c:strRef>
              <c:f>'Data base'!$K$10:$K$12</c:f>
              <c:strCache>
                <c:ptCount val="3"/>
                <c:pt idx="0">
                  <c:v>Persentagen Generu</c:v>
                </c:pt>
                <c:pt idx="1">
                  <c:v>Mane </c:v>
                </c:pt>
                <c:pt idx="2">
                  <c:v>Feto</c:v>
                </c:pt>
              </c:strCache>
            </c:strRef>
          </c:cat>
          <c:val>
            <c:numRef>
              <c:f>'Data base'!$L$10:$L$12</c:f>
              <c:numCache>
                <c:formatCode>0%</c:formatCode>
                <c:ptCount val="3"/>
                <c:pt idx="1">
                  <c:v>0.66666666666666663</c:v>
                </c:pt>
                <c:pt idx="2">
                  <c:v>0.33333333333333331</c:v>
                </c:pt>
              </c:numCache>
            </c:numRef>
          </c:val>
        </c:ser>
        <c:dLbls>
          <c:showLegendKey val="0"/>
          <c:showVal val="0"/>
          <c:showCatName val="0"/>
          <c:showSerName val="0"/>
          <c:showPercent val="0"/>
          <c:showBubbleSize val="0"/>
          <c:showLeaderLines val="1"/>
        </c:dLbls>
        <c:firstSliceAng val="0"/>
        <c:holeSize val="53"/>
      </c:doughnutChart>
    </c:plotArea>
    <c:plotVisOnly val="1"/>
    <c:dispBlanksAs val="gap"/>
    <c:showDLblsOverMax val="0"/>
  </c:chart>
  <c:spPr>
    <a:solidFill>
      <a:schemeClr val="accent1"/>
    </a:solidFill>
  </c:spPr>
  <c:printSettings>
    <c:headerFooter/>
    <c:pageMargins b="0.75" l="0.7" r="0.7" t="0.75" header="0.3" footer="0.3"/>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doughnutChart>
        <c:varyColors val="1"/>
        <c:ser>
          <c:idx val="0"/>
          <c:order val="0"/>
          <c:cat>
            <c:strRef>
              <c:f>'Data base'!$K$10:$K$12</c:f>
              <c:strCache>
                <c:ptCount val="3"/>
                <c:pt idx="0">
                  <c:v>Persentagen Generu</c:v>
                </c:pt>
                <c:pt idx="1">
                  <c:v>Mane </c:v>
                </c:pt>
                <c:pt idx="2">
                  <c:v>Feto</c:v>
                </c:pt>
              </c:strCache>
            </c:strRef>
          </c:cat>
          <c:val>
            <c:numRef>
              <c:f>'Data base'!$L$10:$L$12</c:f>
              <c:numCache>
                <c:formatCode>0%</c:formatCode>
                <c:ptCount val="3"/>
                <c:pt idx="1">
                  <c:v>0.66666666666666663</c:v>
                </c:pt>
                <c:pt idx="2">
                  <c:v>0.33333333333333331</c:v>
                </c:pt>
              </c:numCache>
            </c:numRef>
          </c:val>
        </c:ser>
        <c:dLbls>
          <c:showLegendKey val="0"/>
          <c:showVal val="0"/>
          <c:showCatName val="0"/>
          <c:showSerName val="0"/>
          <c:showPercent val="0"/>
          <c:showBubbleSize val="0"/>
          <c:showLeaderLines val="1"/>
        </c:dLbls>
        <c:firstSliceAng val="0"/>
        <c:holeSize val="50"/>
      </c:doughnutChart>
    </c:plotArea>
    <c:plotVisOnly val="1"/>
    <c:dispBlanksAs val="gap"/>
    <c:showDLblsOverMax val="0"/>
  </c:chart>
  <c:spPr>
    <a:solidFill>
      <a:schemeClr val="accent1"/>
    </a:solidFill>
  </c:spPr>
  <c:printSettings>
    <c:headerFooter/>
    <c:pageMargins b="0.75" l="0.7" r="0.7" t="0.75" header="0.3" footer="0.3"/>
    <c:pageSetup/>
  </c:printSettings>
  <c:userShapes r:id="rId1"/>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123825</xdr:colOff>
      <xdr:row>1</xdr:row>
      <xdr:rowOff>38101</xdr:rowOff>
    </xdr:from>
    <xdr:to>
      <xdr:col>11</xdr:col>
      <xdr:colOff>85725</xdr:colOff>
      <xdr:row>4</xdr:row>
      <xdr:rowOff>19051</xdr:rowOff>
    </xdr:to>
    <xdr:sp macro="" textlink="">
      <xdr:nvSpPr>
        <xdr:cNvPr id="3" name="Rectangle 2"/>
        <xdr:cNvSpPr/>
      </xdr:nvSpPr>
      <xdr:spPr>
        <a:xfrm>
          <a:off x="123825" y="228601"/>
          <a:ext cx="6667500" cy="55245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2400" b="1">
              <a:solidFill>
                <a:schemeClr val="accent3"/>
              </a:solidFill>
              <a:latin typeface="+mj-lt"/>
            </a:rPr>
            <a:t>Dadus Cooperativa Municipio Ainaro</a:t>
          </a:r>
        </a:p>
      </xdr:txBody>
    </xdr:sp>
    <xdr:clientData/>
  </xdr:twoCellAnchor>
  <xdr:twoCellAnchor>
    <xdr:from>
      <xdr:col>0</xdr:col>
      <xdr:colOff>123825</xdr:colOff>
      <xdr:row>5</xdr:row>
      <xdr:rowOff>76200</xdr:rowOff>
    </xdr:from>
    <xdr:to>
      <xdr:col>2</xdr:col>
      <xdr:colOff>314325</xdr:colOff>
      <xdr:row>8</xdr:row>
      <xdr:rowOff>142875</xdr:rowOff>
    </xdr:to>
    <xdr:sp macro="" textlink="'Data base'!B2">
      <xdr:nvSpPr>
        <xdr:cNvPr id="4" name="Rectangle 3"/>
        <xdr:cNvSpPr/>
      </xdr:nvSpPr>
      <xdr:spPr>
        <a:xfrm>
          <a:off x="123825" y="1028700"/>
          <a:ext cx="1409700" cy="6381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fld id="{E6689C49-E441-41B3-85FE-AC975178323E}" type="TxLink">
            <a:rPr lang="en-US" sz="2800" b="1"/>
            <a:pPr algn="ctr"/>
            <a:t>21</a:t>
          </a:fld>
          <a:endParaRPr lang="en-US" sz="2800" b="1"/>
        </a:p>
      </xdr:txBody>
    </xdr:sp>
    <xdr:clientData/>
  </xdr:twoCellAnchor>
  <xdr:twoCellAnchor>
    <xdr:from>
      <xdr:col>2</xdr:col>
      <xdr:colOff>581025</xdr:colOff>
      <xdr:row>5</xdr:row>
      <xdr:rowOff>104775</xdr:rowOff>
    </xdr:from>
    <xdr:to>
      <xdr:col>5</xdr:col>
      <xdr:colOff>161925</xdr:colOff>
      <xdr:row>8</xdr:row>
      <xdr:rowOff>133350</xdr:rowOff>
    </xdr:to>
    <xdr:sp macro="" textlink="'Data base'!F2">
      <xdr:nvSpPr>
        <xdr:cNvPr id="5" name="Rectangle 4"/>
        <xdr:cNvSpPr/>
      </xdr:nvSpPr>
      <xdr:spPr>
        <a:xfrm>
          <a:off x="1800225" y="1057275"/>
          <a:ext cx="1409700" cy="6000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fld id="{339BD7BE-F248-4AB6-ABA3-A59A41AE3232}" type="TxLink">
            <a:rPr lang="en-US" sz="1800" b="1"/>
            <a:pPr algn="ctr"/>
            <a:t> $669.339,89 </a:t>
          </a:fld>
          <a:endParaRPr lang="en-US" sz="1800" b="1"/>
        </a:p>
      </xdr:txBody>
    </xdr:sp>
    <xdr:clientData/>
  </xdr:twoCellAnchor>
  <xdr:twoCellAnchor>
    <xdr:from>
      <xdr:col>5</xdr:col>
      <xdr:colOff>485775</xdr:colOff>
      <xdr:row>5</xdr:row>
      <xdr:rowOff>133351</xdr:rowOff>
    </xdr:from>
    <xdr:to>
      <xdr:col>8</xdr:col>
      <xdr:colOff>66675</xdr:colOff>
      <xdr:row>8</xdr:row>
      <xdr:rowOff>133351</xdr:rowOff>
    </xdr:to>
    <xdr:sp macro="" textlink="'Data base'!Q2">
      <xdr:nvSpPr>
        <xdr:cNvPr id="6" name="Rectangle 5"/>
        <xdr:cNvSpPr/>
      </xdr:nvSpPr>
      <xdr:spPr>
        <a:xfrm>
          <a:off x="3533775" y="1085851"/>
          <a:ext cx="1409700" cy="571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fld id="{4D64069A-EFA3-4002-9B6C-FE09166E6ED5}" type="TxLink">
            <a:rPr lang="en-US" sz="1800" b="1"/>
            <a:pPr algn="ctr"/>
            <a:t> $151.116,85 </a:t>
          </a:fld>
          <a:endParaRPr lang="en-US" sz="1800" b="1"/>
        </a:p>
      </xdr:txBody>
    </xdr:sp>
    <xdr:clientData/>
  </xdr:twoCellAnchor>
  <xdr:twoCellAnchor>
    <xdr:from>
      <xdr:col>0</xdr:col>
      <xdr:colOff>219075</xdr:colOff>
      <xdr:row>10</xdr:row>
      <xdr:rowOff>95248</xdr:rowOff>
    </xdr:from>
    <xdr:to>
      <xdr:col>6</xdr:col>
      <xdr:colOff>180975</xdr:colOff>
      <xdr:row>21</xdr:row>
      <xdr:rowOff>142875</xdr:rowOff>
    </xdr:to>
    <xdr:sp macro="" textlink="">
      <xdr:nvSpPr>
        <xdr:cNvPr id="10" name="Rectangle 9"/>
        <xdr:cNvSpPr/>
      </xdr:nvSpPr>
      <xdr:spPr>
        <a:xfrm>
          <a:off x="219075" y="2000248"/>
          <a:ext cx="3619500" cy="2143127"/>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161925</xdr:colOff>
      <xdr:row>10</xdr:row>
      <xdr:rowOff>85725</xdr:rowOff>
    </xdr:from>
    <xdr:to>
      <xdr:col>4</xdr:col>
      <xdr:colOff>571500</xdr:colOff>
      <xdr:row>21</xdr:row>
      <xdr:rowOff>104775</xdr:rowOff>
    </xdr:to>
    <xdr:graphicFrame macro="">
      <xdr:nvGraphicFramePr>
        <xdr:cNvPr id="13" name="Chart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238126</xdr:colOff>
      <xdr:row>13</xdr:row>
      <xdr:rowOff>19050</xdr:rowOff>
    </xdr:from>
    <xdr:to>
      <xdr:col>6</xdr:col>
      <xdr:colOff>66676</xdr:colOff>
      <xdr:row>15</xdr:row>
      <xdr:rowOff>57150</xdr:rowOff>
    </xdr:to>
    <xdr:sp macro="" textlink="'Data base'!K2">
      <xdr:nvSpPr>
        <xdr:cNvPr id="15" name="TextBox 14"/>
        <xdr:cNvSpPr txBox="1"/>
      </xdr:nvSpPr>
      <xdr:spPr>
        <a:xfrm>
          <a:off x="2676526" y="2495550"/>
          <a:ext cx="1047750" cy="419100"/>
        </a:xfrm>
        <a:prstGeom prst="rect">
          <a:avLst/>
        </a:prstGeom>
        <a:solidFill>
          <a:schemeClr val="accent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fld id="{0D5A7ADF-1EB1-4452-A494-D5FEB7FA97D9}" type="TxLink">
            <a:rPr lang="en-US" sz="1400" b="1">
              <a:latin typeface="+mj-lt"/>
            </a:rPr>
            <a:t> $10,00 </a:t>
          </a:fld>
          <a:endParaRPr lang="en-US" sz="1400" b="1">
            <a:latin typeface="+mj-lt"/>
          </a:endParaRPr>
        </a:p>
      </xdr:txBody>
    </xdr:sp>
    <xdr:clientData/>
  </xdr:twoCellAnchor>
  <xdr:twoCellAnchor>
    <xdr:from>
      <xdr:col>7</xdr:col>
      <xdr:colOff>114299</xdr:colOff>
      <xdr:row>10</xdr:row>
      <xdr:rowOff>47625</xdr:rowOff>
    </xdr:from>
    <xdr:to>
      <xdr:col>13</xdr:col>
      <xdr:colOff>342900</xdr:colOff>
      <xdr:row>21</xdr:row>
      <xdr:rowOff>171450</xdr:rowOff>
    </xdr:to>
    <xdr:sp macro="" textlink="">
      <xdr:nvSpPr>
        <xdr:cNvPr id="16" name="Rectangle 15"/>
        <xdr:cNvSpPr/>
      </xdr:nvSpPr>
      <xdr:spPr>
        <a:xfrm>
          <a:off x="4381499" y="1952625"/>
          <a:ext cx="3886201" cy="22193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xdr:col>
      <xdr:colOff>114299</xdr:colOff>
      <xdr:row>10</xdr:row>
      <xdr:rowOff>66675</xdr:rowOff>
    </xdr:from>
    <xdr:to>
      <xdr:col>12</xdr:col>
      <xdr:colOff>304800</xdr:colOff>
      <xdr:row>21</xdr:row>
      <xdr:rowOff>142875</xdr:rowOff>
    </xdr:to>
    <xdr:graphicFrame macro="">
      <xdr:nvGraphicFramePr>
        <xdr:cNvPr id="17" name="Chart 1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419100</xdr:colOff>
      <xdr:row>13</xdr:row>
      <xdr:rowOff>76200</xdr:rowOff>
    </xdr:from>
    <xdr:to>
      <xdr:col>13</xdr:col>
      <xdr:colOff>266700</xdr:colOff>
      <xdr:row>15</xdr:row>
      <xdr:rowOff>95250</xdr:rowOff>
    </xdr:to>
    <xdr:sp macro="" textlink="'Data base'!L2">
      <xdr:nvSpPr>
        <xdr:cNvPr id="18" name="TextBox 17"/>
        <xdr:cNvSpPr txBox="1"/>
      </xdr:nvSpPr>
      <xdr:spPr>
        <a:xfrm>
          <a:off x="7124700" y="2552700"/>
          <a:ext cx="1066800" cy="400050"/>
        </a:xfrm>
        <a:prstGeom prst="rect">
          <a:avLst/>
        </a:prstGeom>
        <a:solidFill>
          <a:schemeClr val="accent3"/>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fld id="{63CF0AFF-22D9-4059-BAEB-344574B8791D}" type="TxLink">
            <a:rPr lang="en-US" sz="1400" b="1">
              <a:latin typeface="+mj-lt"/>
            </a:rPr>
            <a:t> $5,00 </a:t>
          </a:fld>
          <a:endParaRPr lang="en-US" sz="1400" b="1">
            <a:latin typeface="+mj-lt"/>
          </a:endParaRPr>
        </a:p>
      </xdr:txBody>
    </xdr:sp>
    <xdr:clientData/>
  </xdr:twoCellAnchor>
  <xdr:twoCellAnchor editAs="oneCell">
    <xdr:from>
      <xdr:col>16</xdr:col>
      <xdr:colOff>0</xdr:colOff>
      <xdr:row>10</xdr:row>
      <xdr:rowOff>0</xdr:rowOff>
    </xdr:from>
    <xdr:to>
      <xdr:col>19</xdr:col>
      <xdr:colOff>0</xdr:colOff>
      <xdr:row>23</xdr:row>
      <xdr:rowOff>47625</xdr:rowOff>
    </xdr:to>
    <mc:AlternateContent xmlns:mc="http://schemas.openxmlformats.org/markup-compatibility/2006">
      <mc:Choice xmlns:a14="http://schemas.microsoft.com/office/drawing/2010/main" Requires="a14">
        <xdr:graphicFrame macro="">
          <xdr:nvGraphicFramePr>
            <xdr:cNvPr id="19" name="Ramos Cooperativas"/>
            <xdr:cNvGraphicFramePr/>
          </xdr:nvGraphicFramePr>
          <xdr:xfrm>
            <a:off x="0" y="0"/>
            <a:ext cx="0" cy="0"/>
          </xdr:xfrm>
          <a:graphic>
            <a:graphicData uri="http://schemas.microsoft.com/office/drawing/2010/slicer">
              <sle:slicer xmlns:sle="http://schemas.microsoft.com/office/drawing/2010/slicer" name="Ramos Cooperativas"/>
            </a:graphicData>
          </a:graphic>
        </xdr:graphicFrame>
      </mc:Choice>
      <mc:Fallback>
        <xdr:sp macro="" textlink="">
          <xdr:nvSpPr>
            <xdr:cNvPr id="0" name=""/>
            <xdr:cNvSpPr>
              <a:spLocks noTextEdit="1"/>
            </xdr:cNvSpPr>
          </xdr:nvSpPr>
          <xdr:spPr>
            <a:xfrm>
              <a:off x="9753600" y="1905000"/>
              <a:ext cx="1828800" cy="2524125"/>
            </a:xfrm>
            <a:prstGeom prst="rect">
              <a:avLst/>
            </a:prstGeom>
            <a:solidFill>
              <a:prstClr val="white"/>
            </a:solidFill>
            <a:ln w="1">
              <a:solidFill>
                <a:prstClr val="green"/>
              </a:solidFill>
            </a:ln>
          </xdr:spPr>
          <xdr:txBody>
            <a:bodyPr vertOverflow="clip" horzOverflow="clip"/>
            <a:lstStyle/>
            <a:p>
              <a:r>
                <a:rPr lang="en-US"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wsDr>
</file>

<file path=xl/drawings/drawing2.xml><?xml version="1.0" encoding="utf-8"?>
<c:userShapes xmlns:c="http://schemas.openxmlformats.org/drawingml/2006/chart">
  <cdr:relSizeAnchor xmlns:cdr="http://schemas.openxmlformats.org/drawingml/2006/chartDrawing">
    <cdr:from>
      <cdr:x>0.40971</cdr:x>
      <cdr:y>0.3948</cdr:y>
    </cdr:from>
    <cdr:to>
      <cdr:x>0.63896</cdr:x>
      <cdr:y>0.6632</cdr:y>
    </cdr:to>
    <cdr:sp macro="" textlink="'Data base'!$L$11">
      <cdr:nvSpPr>
        <cdr:cNvPr id="2" name="TextBox 1"/>
        <cdr:cNvSpPr txBox="1"/>
      </cdr:nvSpPr>
      <cdr:spPr>
        <a:xfrm xmlns:a="http://schemas.openxmlformats.org/drawingml/2006/main">
          <a:off x="1264416" y="849869"/>
          <a:ext cx="707485" cy="577767"/>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fld id="{779ADB99-6816-468F-A12D-F6AE867167CD}" type="TxLink">
            <a:rPr lang="en-US" sz="2000" b="1"/>
            <a:t>67%</a:t>
          </a:fld>
          <a:endParaRPr lang="en-US" sz="2000" b="1"/>
        </a:p>
      </cdr:txBody>
    </cdr:sp>
  </cdr:relSizeAnchor>
</c:userShapes>
</file>

<file path=xl/drawings/drawing3.xml><?xml version="1.0" encoding="utf-8"?>
<c:userShapes xmlns:c="http://schemas.openxmlformats.org/drawingml/2006/chart">
  <cdr:relSizeAnchor xmlns:cdr="http://schemas.openxmlformats.org/drawingml/2006/chartDrawing">
    <cdr:from>
      <cdr:x>0.40196</cdr:x>
      <cdr:y>0.37354</cdr:y>
    </cdr:from>
    <cdr:to>
      <cdr:x>0.63725</cdr:x>
      <cdr:y>0.5642</cdr:y>
    </cdr:to>
    <cdr:sp macro="" textlink="'Data base'!$L$12">
      <cdr:nvSpPr>
        <cdr:cNvPr id="2" name="TextBox 1"/>
        <cdr:cNvSpPr txBox="1"/>
      </cdr:nvSpPr>
      <cdr:spPr>
        <a:xfrm xmlns:a="http://schemas.openxmlformats.org/drawingml/2006/main">
          <a:off x="1562100" y="914401"/>
          <a:ext cx="914400" cy="46672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fld id="{BAFE86B1-1F14-4A28-96E7-0A9B01F9C060}" type="TxLink">
            <a:rPr lang="en-US" sz="2000" b="1"/>
            <a:pPr/>
            <a:t>33%</a:t>
          </a:fld>
          <a:endParaRPr lang="en-US" sz="2000" b="1"/>
        </a:p>
      </cdr:txBody>
    </cdr: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Users/Lenovo%20ideapad%20slim3/OneDrive/Desktop/Update%20Dadus%20Coop.%2014%20November%20202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Utama"/>
      <sheetName val="Database"/>
      <sheetName val="Home"/>
      <sheetName val="Grafik"/>
      <sheetName val="Dadus Geral Cooperativa"/>
      <sheetName val="APOIU"/>
      <sheetName val="Data Funsionario DNPP"/>
      <sheetName val="DASHBOARD "/>
      <sheetName val="Municipiu"/>
      <sheetName val="Rekap Data"/>
      <sheetName val="Credit Union"/>
      <sheetName val="Multisectorial"/>
      <sheetName val="Produsaun"/>
      <sheetName val="Agricultor"/>
      <sheetName val="Turismu"/>
      <sheetName val="Pescas"/>
      <sheetName val="Comersiu"/>
      <sheetName val="Negosiu"/>
      <sheetName val="Excel Search"/>
      <sheetName val="Rekap Data2"/>
      <sheetName val="Aileu"/>
      <sheetName val="Ainaro"/>
      <sheetName val="Baucau"/>
      <sheetName val="Bobonaro"/>
      <sheetName val="Covalima"/>
      <sheetName val="Dili"/>
      <sheetName val="Ermera"/>
      <sheetName val="Lautem"/>
      <sheetName val="Liquica"/>
      <sheetName val="Manatuto"/>
      <sheetName val="Manufahi"/>
      <sheetName val="Oe-Cusse"/>
      <sheetName val="Viqueque"/>
      <sheetName val="Registu"/>
      <sheetName val="Search "/>
      <sheetName val="Data Fdnpp"/>
      <sheetName val="dadus pasivo"/>
      <sheetName val="Sheet2"/>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SECOOP" refreshedDate="46020.494559606479" createdVersion="4" refreshedVersion="4" minRefreshableVersion="3" recordCount="21">
  <cacheSource type="worksheet">
    <worksheetSource ref="A4:P25" sheet="Total COOP"/>
  </cacheSource>
  <cacheFields count="16">
    <cacheField name="No" numFmtId="0">
      <sharedItems containsSemiMixedTypes="0" containsString="0" containsNumber="1" containsInteger="1" minValue="1" maxValue="21"/>
    </cacheField>
    <cacheField name="Naran Cooperativas" numFmtId="0">
      <sharedItems containsBlank="1" count="21">
        <s v="Hatutan Moris (HAMOR)"/>
        <s v="CU. Buka Rasik Osan (BRO) "/>
        <s v="CU. NEHEK"/>
        <s v="CU. Loron Aban Hahu Ohin (LAHO)"/>
        <s v="Cooperativa CU. Rai Didiak Ba Futuru (RADIFU)"/>
        <s v="CU. Buka Dalan ba Futuru (BUDAF)"/>
        <s v="Aoan Soru Hel-Hel"/>
        <s v="CU. Builico Furak"/>
        <s v="Coop. Produsaun Multisectorial (CPMS)"/>
        <s v="CU. Hadia Moris ba Futuru (HMBF)"/>
        <m/>
        <s v="Coop. Buka Fini Aitutorina"/>
        <s v="Eno-Eno Dege Loi"/>
        <s v="CU. Hatudu Dalan ba Moris (HDM)"/>
        <s v="Han Isin Sikat Ruin"/>
        <s v="Coop. Café Manelobas"/>
        <s v="Coop. Alula Manetu"/>
        <s v="Coop. Cocamau"/>
        <s v="CU. Maubesse Hanoin ba Futuru (MHF)"/>
        <s v="Hahaek"/>
        <s v="Coop. Haburas Fini Produsaun ba Moris Foun (HFPMF)"/>
      </sharedItems>
    </cacheField>
    <cacheField name="Municipiu" numFmtId="0">
      <sharedItems/>
    </cacheField>
    <cacheField name="Postu Administrativo" numFmtId="0">
      <sharedItems/>
    </cacheField>
    <cacheField name="Suco" numFmtId="0">
      <sharedItems containsBlank="1"/>
    </cacheField>
    <cacheField name="Ramos Cooperativas" numFmtId="0">
      <sharedItems count="4">
        <s v="Credit Union"/>
        <s v="Multisectorial"/>
        <s v="Agricultor"/>
        <s v="Produsaun"/>
      </sharedItems>
    </cacheField>
    <cacheField name="Status Registu" numFmtId="0">
      <sharedItems/>
    </cacheField>
    <cacheField name="Data Funda" numFmtId="15">
      <sharedItems containsDate="1" containsBlank="1" containsMixedTypes="1" minDate="2008-11-06T00:00:00" maxDate="2023-03-25T00:00:00"/>
    </cacheField>
    <cacheField name="Mane" numFmtId="165">
      <sharedItems containsString="0" containsBlank="1" containsNumber="1" containsInteger="1" minValue="0" maxValue="765"/>
    </cacheField>
    <cacheField name="Feto " numFmtId="165">
      <sharedItems containsString="0" containsBlank="1" containsNumber="1" containsInteger="1" minValue="0" maxValue="689"/>
    </cacheField>
    <cacheField name="Total" numFmtId="165">
      <sharedItems containsSemiMixedTypes="0" containsString="0" containsNumber="1" containsInteger="1" minValue="0" maxValue="1168"/>
    </cacheField>
    <cacheField name="Kapital $" numFmtId="164">
      <sharedItems containsString="0" containsBlank="1" containsNumber="1" minValue="0" maxValue="297503.57" count="20">
        <n v="1450"/>
        <n v="4455"/>
        <n v="100000"/>
        <n v="1920"/>
        <n v="113119.64"/>
        <n v="0"/>
        <n v="250"/>
        <n v="3309.5"/>
        <n v="1966"/>
        <n v="2160"/>
        <n v="74773.5"/>
        <n v="1139"/>
        <n v="1500"/>
        <n v="2000"/>
        <n v="1080"/>
        <n v="1170"/>
        <n v="60687.68"/>
        <n v="297503.57"/>
        <n v="856"/>
        <m/>
      </sharedItems>
    </cacheField>
    <cacheField name="Piutang $" numFmtId="164">
      <sharedItems containsString="0" containsBlank="1" containsNumber="1" minValue="0" maxValue="105954.85"/>
    </cacheField>
    <cacheField name="Data Relatorio" numFmtId="15">
      <sharedItems containsNonDate="0" containsDate="1" containsString="0" containsBlank="1" minDate="2012-12-31T00:00:00" maxDate="2025-02-01T00:00:00"/>
    </cacheField>
    <cacheField name="OBS" numFmtId="0">
      <sharedItems/>
    </cacheField>
    <cacheField name="No. Telefone" numFmtId="0">
      <sharedItems containsBlank="1" containsMixedTypes="1" containsNumber="1" containsInteger="1" minValue="75165386" maxValue="77355336"/>
    </cacheField>
  </cacheFields>
  <extLst>
    <ext xmlns:x14="http://schemas.microsoft.com/office/spreadsheetml/2009/9/main" uri="{725AE2AE-9491-48be-B2B4-4EB974FC3084}">
      <x14:pivotCacheDefinition pivotCacheId="1"/>
    </ext>
  </extLst>
</pivotCacheDefinition>
</file>

<file path=xl/pivotCache/pivotCacheRecords1.xml><?xml version="1.0" encoding="utf-8"?>
<pivotCacheRecords xmlns="http://schemas.openxmlformats.org/spreadsheetml/2006/main" xmlns:r="http://schemas.openxmlformats.org/officeDocument/2006/relationships" count="21">
  <r>
    <n v="1"/>
    <x v="0"/>
    <s v="Ainaro"/>
    <s v="Ainaro"/>
    <s v="Casa"/>
    <x v="0"/>
    <s v="SR"/>
    <d v="2023-02-13T00:00:00"/>
    <n v="3"/>
    <n v="15"/>
    <n v="18"/>
    <x v="0"/>
    <n v="0"/>
    <d v="2024-02-29T00:00:00"/>
    <s v="Ativu"/>
    <m/>
  </r>
  <r>
    <n v="2"/>
    <x v="1"/>
    <s v="Ainaro"/>
    <s v="Ainaro"/>
    <s v="Manutasi"/>
    <x v="0"/>
    <s v="SR"/>
    <d v="2022-05-27T00:00:00"/>
    <n v="8"/>
    <n v="31"/>
    <n v="39"/>
    <x v="1"/>
    <m/>
    <d v="2024-02-29T00:00:00"/>
    <s v="Ativu"/>
    <s v="77678231/77079681"/>
  </r>
  <r>
    <n v="3"/>
    <x v="2"/>
    <s v="Ainaro"/>
    <s v="Ainaro "/>
    <s v="Mau-Nuno"/>
    <x v="0"/>
    <s v="SR"/>
    <d v="2013-11-15T00:00:00"/>
    <n v="100"/>
    <n v="80"/>
    <n v="180"/>
    <x v="2"/>
    <m/>
    <d v="2024-02-29T00:00:00"/>
    <s v="Ativu"/>
    <n v="75871204"/>
  </r>
  <r>
    <n v="4"/>
    <x v="3"/>
    <s v="Ainaro"/>
    <s v="Ainaro"/>
    <s v="Mau-Nuno"/>
    <x v="0"/>
    <s v="SR"/>
    <d v="2022-05-06T00:00:00"/>
    <n v="16"/>
    <n v="24"/>
    <n v="40"/>
    <x v="3"/>
    <n v="0"/>
    <d v="2023-05-30T00:00:00"/>
    <s v="Ativu"/>
    <m/>
  </r>
  <r>
    <n v="5"/>
    <x v="4"/>
    <s v="Ainaro"/>
    <s v="Ainaro"/>
    <s v="Ainaro Villa"/>
    <x v="0"/>
    <s v="R"/>
    <d v="2010-01-01T00:00:00"/>
    <n v="166"/>
    <n v="143"/>
    <n v="309"/>
    <x v="4"/>
    <n v="105954.85"/>
    <d v="2025-01-31T00:00:00"/>
    <s v="Ativu"/>
    <s v="773347093/77976018"/>
  </r>
  <r>
    <n v="6"/>
    <x v="5"/>
    <s v="Ainaro"/>
    <s v="Ainaro "/>
    <s v="Soru Craik"/>
    <x v="0"/>
    <s v="SR"/>
    <d v="2022-05-06T00:00:00"/>
    <n v="21"/>
    <n v="17"/>
    <n v="38"/>
    <x v="5"/>
    <n v="0"/>
    <m/>
    <s v="Pasivo"/>
    <m/>
  </r>
  <r>
    <n v="7"/>
    <x v="6"/>
    <s v="Ainaro"/>
    <s v="Ainaro"/>
    <s v="Soru Craik"/>
    <x v="0"/>
    <s v="SR"/>
    <d v="2011-01-18T00:00:00"/>
    <n v="13"/>
    <n v="5"/>
    <n v="18"/>
    <x v="6"/>
    <n v="0"/>
    <m/>
    <s v="Pasivo"/>
    <m/>
  </r>
  <r>
    <n v="8"/>
    <x v="7"/>
    <s v="Ainaro"/>
    <s v="Ainaro "/>
    <s v="Ainaro"/>
    <x v="0"/>
    <s v="SR"/>
    <d v="2023-03-24T00:00:00"/>
    <n v="13"/>
    <n v="32"/>
    <n v="45"/>
    <x v="7"/>
    <n v="2972"/>
    <d v="2023-05-30T00:00:00"/>
    <s v="Ativu"/>
    <n v="75883952"/>
  </r>
  <r>
    <n v="9"/>
    <x v="8"/>
    <s v="Ainaro"/>
    <s v="Ainaro "/>
    <s v="Ainaro "/>
    <x v="1"/>
    <s v="R"/>
    <m/>
    <m/>
    <m/>
    <n v="0"/>
    <x v="5"/>
    <n v="0"/>
    <m/>
    <s v="Pasivo"/>
    <m/>
  </r>
  <r>
    <n v="10"/>
    <x v="9"/>
    <s v="Ainaro"/>
    <s v="Hato-Builico"/>
    <s v="Mauciga"/>
    <x v="0"/>
    <s v="SR"/>
    <d v="2022-05-06T00:00:00"/>
    <n v="5"/>
    <n v="18"/>
    <n v="23"/>
    <x v="8"/>
    <m/>
    <d v="2024-02-29T00:00:00"/>
    <s v="Ativu"/>
    <n v="75920068"/>
  </r>
  <r>
    <n v="11"/>
    <x v="10"/>
    <s v="Ainaro"/>
    <s v="Hato-Builico"/>
    <s v="Mulo"/>
    <x v="1"/>
    <s v="SR"/>
    <s v="05-08-021"/>
    <n v="26"/>
    <n v="28"/>
    <n v="54"/>
    <x v="9"/>
    <n v="0"/>
    <d v="2024-02-29T00:00:00"/>
    <s v="Ativu"/>
    <s v="77775977/76104146"/>
  </r>
  <r>
    <n v="12"/>
    <x v="11"/>
    <s v="Ainaro"/>
    <s v="Hato-Builico"/>
    <s v="Mulo"/>
    <x v="0"/>
    <s v="SR"/>
    <s v="7-Mars-14"/>
    <n v="53"/>
    <n v="59"/>
    <n v="112"/>
    <x v="10"/>
    <n v="41990"/>
    <d v="2024-01-31T00:00:00"/>
    <s v="Ativu"/>
    <s v="784501914/ 76257822"/>
  </r>
  <r>
    <n v="13"/>
    <x v="12"/>
    <s v="Ainaro"/>
    <s v="Hatu-Udo"/>
    <s v="Beikala"/>
    <x v="0"/>
    <s v="SR"/>
    <m/>
    <n v="14"/>
    <n v="32"/>
    <n v="46"/>
    <x v="11"/>
    <n v="0"/>
    <m/>
    <s v="Pasivo"/>
    <m/>
  </r>
  <r>
    <n v="14"/>
    <x v="13"/>
    <s v="Ainaro"/>
    <s v="Hatu-odo"/>
    <s v="Foho-Ai-Lico"/>
    <x v="0"/>
    <s v="SR"/>
    <d v="2022-01-20T00:00:00"/>
    <n v="18"/>
    <n v="7"/>
    <n v="25"/>
    <x v="12"/>
    <n v="0"/>
    <d v="2023-05-30T00:00:00"/>
    <s v="Pasivo"/>
    <n v="75165386"/>
  </r>
  <r>
    <n v="15"/>
    <x v="14"/>
    <s v="Ainaro"/>
    <s v="Hatu-Udo"/>
    <s v="Leolima"/>
    <x v="0"/>
    <s v="SR"/>
    <d v="2008-11-06T00:00:00"/>
    <n v="25"/>
    <n v="20"/>
    <n v="45"/>
    <x v="13"/>
    <n v="0"/>
    <m/>
    <s v="Pasivo"/>
    <s v="77775977/76104146"/>
  </r>
  <r>
    <n v="16"/>
    <x v="15"/>
    <s v="Ainaro"/>
    <s v="Maubessi"/>
    <s v="Manelobas"/>
    <x v="2"/>
    <s v="R"/>
    <d v="2012-10-31T00:00:00"/>
    <n v="10"/>
    <n v="5"/>
    <n v="15"/>
    <x v="14"/>
    <n v="0"/>
    <d v="2012-12-31T00:00:00"/>
    <s v="Pasivo"/>
    <m/>
  </r>
  <r>
    <n v="17"/>
    <x v="16"/>
    <s v="Ainaro"/>
    <s v="Maubessi"/>
    <s v="Manetu"/>
    <x v="2"/>
    <s v="R"/>
    <d v="2012-10-31T00:00:00"/>
    <n v="0"/>
    <n v="0"/>
    <n v="0"/>
    <x v="15"/>
    <n v="0"/>
    <d v="2012-12-31T00:00:00"/>
    <s v="Pasivo"/>
    <s v="77334880/77489282"/>
  </r>
  <r>
    <n v="18"/>
    <x v="17"/>
    <s v="Ainaro"/>
    <s v="Maubessi"/>
    <s v="Maubessi"/>
    <x v="1"/>
    <s v="SR"/>
    <d v="2010-10-19T00:00:00"/>
    <n v="765"/>
    <n v="35"/>
    <n v="800"/>
    <x v="16"/>
    <n v="200"/>
    <d v="2024-01-31T00:00:00"/>
    <s v="Ativu"/>
    <n v="77355336"/>
  </r>
  <r>
    <n v="19"/>
    <x v="18"/>
    <s v="Ainaro"/>
    <s v="Maubessi"/>
    <m/>
    <x v="0"/>
    <s v="R"/>
    <d v="2011-12-30T00:00:00"/>
    <n v="479"/>
    <n v="689"/>
    <n v="1168"/>
    <x v="17"/>
    <m/>
    <d v="2024-02-29T00:00:00"/>
    <s v="Ativu"/>
    <n v="77334880"/>
  </r>
  <r>
    <n v="20"/>
    <x v="19"/>
    <s v="Ainaro"/>
    <s v="."/>
    <s v="Caicasa"/>
    <x v="0"/>
    <s v="SR"/>
    <d v="2011-08-29T00:00:00"/>
    <n v="8"/>
    <n v="19"/>
    <n v="27"/>
    <x v="18"/>
    <n v="0"/>
    <m/>
    <s v="Pasivo"/>
    <m/>
  </r>
  <r>
    <n v="21"/>
    <x v="20"/>
    <s v="Ainaro"/>
    <s v="Ainaro"/>
    <m/>
    <x v="3"/>
    <s v="SR"/>
    <m/>
    <n v="8"/>
    <n v="7"/>
    <n v="15"/>
    <x v="19"/>
    <m/>
    <m/>
    <s v="Ativu"/>
    <n v="7539084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5" cacheId="4" applyNumberFormats="0" applyBorderFormats="0" applyFontFormats="0" applyPatternFormats="0" applyAlignmentFormats="0" applyWidthHeightFormats="1" dataCaption="Values" updatedVersion="4" minRefreshableVersion="3" useAutoFormatting="1" rowGrandTotals="0" itemPrintTitles="1" createdVersion="4" indent="0" outline="1" outlineData="1" multipleFieldFilters="0">
  <location ref="P3:Q6" firstHeaderRow="1" firstDataRow="1" firstDataCol="1"/>
  <pivotFields count="16">
    <pivotField showAll="0"/>
    <pivotField showAll="0">
      <items count="22">
        <item x="6"/>
        <item x="16"/>
        <item x="11"/>
        <item x="15"/>
        <item x="17"/>
        <item x="20"/>
        <item x="8"/>
        <item x="4"/>
        <item x="7"/>
        <item x="5"/>
        <item x="1"/>
        <item x="9"/>
        <item x="13"/>
        <item x="3"/>
        <item x="18"/>
        <item x="2"/>
        <item x="12"/>
        <item x="19"/>
        <item x="14"/>
        <item x="0"/>
        <item x="10"/>
        <item t="default"/>
      </items>
    </pivotField>
    <pivotField showAll="0"/>
    <pivotField showAll="0"/>
    <pivotField showAll="0"/>
    <pivotField axis="axisRow" showAll="0">
      <items count="5">
        <item x="2"/>
        <item x="0"/>
        <item x="1"/>
        <item h="1" x="3"/>
        <item t="default"/>
      </items>
    </pivotField>
    <pivotField showAll="0"/>
    <pivotField showAll="0"/>
    <pivotField showAll="0"/>
    <pivotField showAll="0"/>
    <pivotField numFmtId="165" showAll="0"/>
    <pivotField showAll="0"/>
    <pivotField dataField="1" showAll="0"/>
    <pivotField showAll="0"/>
    <pivotField showAll="0"/>
    <pivotField showAll="0"/>
  </pivotFields>
  <rowFields count="1">
    <field x="5"/>
  </rowFields>
  <rowItems count="3">
    <i>
      <x/>
    </i>
    <i>
      <x v="1"/>
    </i>
    <i>
      <x v="2"/>
    </i>
  </rowItems>
  <colItems count="1">
    <i/>
  </colItems>
  <dataFields count="1">
    <dataField name="Sum of Piutang $" fld="12" baseField="0" baseItem="0" numFmtId="164"/>
  </dataFields>
  <formats count="1">
    <format dxfId="20">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2.xml><?xml version="1.0" encoding="utf-8"?>
<pivotTableDefinition xmlns="http://schemas.openxmlformats.org/spreadsheetml/2006/main" name="PivotTable4" cacheId="4" applyNumberFormats="0" applyBorderFormats="0" applyFontFormats="0" applyPatternFormats="0" applyAlignmentFormats="0" applyWidthHeightFormats="1" dataCaption="Values" updatedVersion="4" minRefreshableVersion="3" useAutoFormatting="1" rowGrandTotals="0" itemPrintTitles="1" createdVersion="4" indent="0" outline="1" outlineData="1" multipleFieldFilters="0">
  <location ref="J3:M4" firstHeaderRow="0" firstDataRow="1" firstDataCol="1"/>
  <pivotFields count="16">
    <pivotField showAll="0"/>
    <pivotField showAll="0">
      <items count="22">
        <item x="6"/>
        <item x="16"/>
        <item x="11"/>
        <item x="15"/>
        <item x="17"/>
        <item x="20"/>
        <item x="8"/>
        <item x="4"/>
        <item x="7"/>
        <item x="5"/>
        <item x="1"/>
        <item x="9"/>
        <item x="13"/>
        <item x="3"/>
        <item x="18"/>
        <item x="2"/>
        <item x="12"/>
        <item x="19"/>
        <item x="14"/>
        <item x="0"/>
        <item x="10"/>
        <item t="default"/>
      </items>
    </pivotField>
    <pivotField showAll="0"/>
    <pivotField showAll="0"/>
    <pivotField showAll="0"/>
    <pivotField axis="axisRow" showAll="0">
      <items count="5">
        <item x="2"/>
        <item h="1" x="0"/>
        <item h="1" x="1"/>
        <item h="1" x="3"/>
        <item t="default"/>
      </items>
    </pivotField>
    <pivotField showAll="0"/>
    <pivotField showAll="0"/>
    <pivotField dataField="1" showAll="0"/>
    <pivotField dataField="1" showAll="0"/>
    <pivotField dataField="1" numFmtId="165" showAll="0"/>
    <pivotField showAll="0"/>
    <pivotField showAll="0"/>
    <pivotField showAll="0"/>
    <pivotField showAll="0"/>
    <pivotField showAll="0"/>
  </pivotFields>
  <rowFields count="1">
    <field x="5"/>
  </rowFields>
  <rowItems count="1">
    <i>
      <x/>
    </i>
  </rowItems>
  <colFields count="1">
    <field x="-2"/>
  </colFields>
  <colItems count="3">
    <i>
      <x/>
    </i>
    <i i="1">
      <x v="1"/>
    </i>
    <i i="2">
      <x v="2"/>
    </i>
  </colItems>
  <dataFields count="3">
    <dataField name="Sum of Mane" fld="8" baseField="0" baseItem="0"/>
    <dataField name="Sum of Feto " fld="9" baseField="0" baseItem="0"/>
    <dataField name="Sum of Total" fld="10" baseField="5" baseItem="0"/>
  </dataFields>
  <formats count="1">
    <format dxfId="21">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3.xml><?xml version="1.0" encoding="utf-8"?>
<pivotTableDefinition xmlns="http://schemas.openxmlformats.org/spreadsheetml/2006/main" name="PivotTable2" cacheId="4" applyNumberFormats="0" applyBorderFormats="0" applyFontFormats="0" applyPatternFormats="0" applyAlignmentFormats="0" applyWidthHeightFormats="1" dataCaption="Values" updatedVersion="4" minRefreshableVersion="3" useAutoFormatting="1" rowGrandTotals="0" itemPrintTitles="1" createdVersion="4" indent="0" outline="1" outlineData="1" multipleFieldFilters="0">
  <location ref="F3:G6" firstHeaderRow="1" firstDataRow="1" firstDataCol="1"/>
  <pivotFields count="16">
    <pivotField showAll="0"/>
    <pivotField showAll="0">
      <items count="22">
        <item x="6"/>
        <item x="16"/>
        <item x="11"/>
        <item x="15"/>
        <item x="17"/>
        <item x="20"/>
        <item x="8"/>
        <item x="4"/>
        <item x="7"/>
        <item x="5"/>
        <item x="1"/>
        <item x="9"/>
        <item x="13"/>
        <item x="3"/>
        <item x="18"/>
        <item x="2"/>
        <item x="12"/>
        <item x="19"/>
        <item x="14"/>
        <item x="0"/>
        <item x="10"/>
        <item t="default"/>
      </items>
    </pivotField>
    <pivotField showAll="0"/>
    <pivotField showAll="0"/>
    <pivotField showAll="0"/>
    <pivotField axis="axisRow" showAll="0">
      <items count="5">
        <item x="2"/>
        <item x="0"/>
        <item x="1"/>
        <item h="1" x="3"/>
        <item t="default"/>
      </items>
    </pivotField>
    <pivotField showAll="0"/>
    <pivotField showAll="0"/>
    <pivotField showAll="0"/>
    <pivotField showAll="0"/>
    <pivotField numFmtId="165" showAll="0"/>
    <pivotField dataField="1" showAll="0"/>
    <pivotField showAll="0"/>
    <pivotField showAll="0"/>
    <pivotField showAll="0"/>
    <pivotField showAll="0"/>
  </pivotFields>
  <rowFields count="1">
    <field x="5"/>
  </rowFields>
  <rowItems count="3">
    <i>
      <x/>
    </i>
    <i>
      <x v="1"/>
    </i>
    <i>
      <x v="2"/>
    </i>
  </rowItems>
  <colItems count="1">
    <i/>
  </colItems>
  <dataFields count="1">
    <dataField name="Sum of Kapital $" fld="11" baseField="5" baseItem="0" numFmtId="164"/>
  </dataFields>
  <formats count="1">
    <format dxfId="23">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4.xml><?xml version="1.0" encoding="utf-8"?>
<pivotTableDefinition xmlns="http://schemas.openxmlformats.org/spreadsheetml/2006/main" name="PivotTable1" cacheId="4" applyNumberFormats="0" applyBorderFormats="0" applyFontFormats="0" applyPatternFormats="0" applyAlignmentFormats="0" applyWidthHeightFormats="1" dataCaption="Values" updatedVersion="4" minRefreshableVersion="3" useAutoFormatting="1" rowGrandTotals="0" itemPrintTitles="1" createdVersion="4" indent="0" outline="1" outlineData="1" multipleFieldFilters="0">
  <location ref="A3:B24" firstHeaderRow="1" firstDataRow="1" firstDataCol="1"/>
  <pivotFields count="16">
    <pivotField showAll="0"/>
    <pivotField axis="axisRow" showAll="0">
      <items count="22">
        <item x="6"/>
        <item x="16"/>
        <item x="11"/>
        <item x="15"/>
        <item x="17"/>
        <item x="20"/>
        <item x="8"/>
        <item x="4"/>
        <item x="7"/>
        <item x="5"/>
        <item x="1"/>
        <item x="9"/>
        <item x="13"/>
        <item x="3"/>
        <item x="18"/>
        <item x="2"/>
        <item x="12"/>
        <item x="19"/>
        <item x="14"/>
        <item x="0"/>
        <item x="10"/>
        <item t="default"/>
      </items>
    </pivotField>
    <pivotField showAll="0"/>
    <pivotField showAll="0"/>
    <pivotField showAll="0"/>
    <pivotField dataField="1" showAll="0">
      <items count="5">
        <item x="2"/>
        <item x="0"/>
        <item x="1"/>
        <item x="3"/>
        <item t="default"/>
      </items>
    </pivotField>
    <pivotField showAll="0"/>
    <pivotField showAll="0"/>
    <pivotField showAll="0"/>
    <pivotField showAll="0"/>
    <pivotField numFmtId="165" showAll="0"/>
    <pivotField showAll="0"/>
    <pivotField showAll="0"/>
    <pivotField showAll="0"/>
    <pivotField showAll="0"/>
    <pivotField showAll="0"/>
  </pivotFields>
  <rowFields count="1">
    <field x="1"/>
  </rowFields>
  <rowItems count="21">
    <i>
      <x/>
    </i>
    <i>
      <x v="1"/>
    </i>
    <i>
      <x v="2"/>
    </i>
    <i>
      <x v="3"/>
    </i>
    <i>
      <x v="4"/>
    </i>
    <i>
      <x v="5"/>
    </i>
    <i>
      <x v="6"/>
    </i>
    <i>
      <x v="7"/>
    </i>
    <i>
      <x v="8"/>
    </i>
    <i>
      <x v="9"/>
    </i>
    <i>
      <x v="10"/>
    </i>
    <i>
      <x v="11"/>
    </i>
    <i>
      <x v="12"/>
    </i>
    <i>
      <x v="13"/>
    </i>
    <i>
      <x v="14"/>
    </i>
    <i>
      <x v="15"/>
    </i>
    <i>
      <x v="16"/>
    </i>
    <i>
      <x v="17"/>
    </i>
    <i>
      <x v="18"/>
    </i>
    <i>
      <x v="19"/>
    </i>
    <i>
      <x v="20"/>
    </i>
  </rowItems>
  <colItems count="1">
    <i/>
  </colItems>
  <dataFields count="1">
    <dataField name="Count of Ramos Cooperativas" fld="5"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Ramos_Cooperativas" sourceName="Ramos Cooperativas">
  <pivotTables>
    <pivotTable tabId="4" name="PivotTable4"/>
  </pivotTables>
  <data>
    <tabular pivotCacheId="1">
      <items count="4">
        <i x="2" s="1"/>
        <i x="0"/>
        <i x="1"/>
        <i x="3"/>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Ramos Cooperativas" cache="Slicer_Ramos_Cooperativas" caption="Ramos Cooperativas" rowHeight="241300"/>
</slicer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openxmlformats.org/officeDocument/2006/relationships/printerSettings" Target="../printerSettings/printerSettings1.bin"/><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microsoft.com/office/2007/relationships/slicer" Target="../slicers/slicer1.x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4"/>
  <sheetViews>
    <sheetView topLeftCell="B1" workbookViewId="0">
      <selection activeCell="K4" sqref="K4"/>
    </sheetView>
  </sheetViews>
  <sheetFormatPr defaultRowHeight="15" x14ac:dyDescent="0.25"/>
  <cols>
    <col min="1" max="1" width="49.42578125" customWidth="1"/>
    <col min="2" max="2" width="27.42578125" bestFit="1" customWidth="1"/>
    <col min="6" max="6" width="13.42578125" customWidth="1"/>
    <col min="7" max="7" width="15.28515625" customWidth="1"/>
    <col min="10" max="10" width="13.140625" customWidth="1"/>
    <col min="11" max="11" width="12.7109375" customWidth="1"/>
    <col min="12" max="12" width="12" customWidth="1"/>
    <col min="13" max="13" width="12" bestFit="1" customWidth="1"/>
    <col min="15" max="15" width="10.28515625" bestFit="1" customWidth="1"/>
    <col min="16" max="16" width="13.42578125" customWidth="1"/>
    <col min="17" max="17" width="15.85546875" customWidth="1"/>
  </cols>
  <sheetData>
    <row r="1" spans="1:17" x14ac:dyDescent="0.25">
      <c r="K1" s="38">
        <f>K2/M2</f>
        <v>0.66666666666666663</v>
      </c>
      <c r="L1" s="38">
        <f>L2/M2</f>
        <v>0.33333333333333331</v>
      </c>
    </row>
    <row r="2" spans="1:17" x14ac:dyDescent="0.25">
      <c r="A2" s="36" t="s">
        <v>75</v>
      </c>
      <c r="B2" s="36">
        <f>SUM(B4:B24)</f>
        <v>21</v>
      </c>
      <c r="F2" s="37">
        <f>SUM(G4:G6)</f>
        <v>669339.89</v>
      </c>
      <c r="G2" s="36" t="s">
        <v>84</v>
      </c>
      <c r="K2" s="37">
        <f>SUM(K4:K7)</f>
        <v>10</v>
      </c>
      <c r="L2" s="37">
        <f>SUM(L4:L7)</f>
        <v>5</v>
      </c>
      <c r="M2" s="37">
        <f>SUM(M4:M7)</f>
        <v>15</v>
      </c>
      <c r="N2" s="36"/>
      <c r="O2" s="37"/>
      <c r="P2" s="36" t="s">
        <v>85</v>
      </c>
      <c r="Q2" s="37">
        <f>SUM(Q5:Q6)</f>
        <v>151116.85</v>
      </c>
    </row>
    <row r="3" spans="1:17" x14ac:dyDescent="0.25">
      <c r="A3" s="33" t="s">
        <v>72</v>
      </c>
      <c r="B3" t="s">
        <v>74</v>
      </c>
      <c r="F3" s="33" t="s">
        <v>72</v>
      </c>
      <c r="G3" t="s">
        <v>76</v>
      </c>
      <c r="J3" s="33" t="s">
        <v>72</v>
      </c>
      <c r="K3" t="s">
        <v>79</v>
      </c>
      <c r="L3" t="s">
        <v>78</v>
      </c>
      <c r="M3" t="s">
        <v>77</v>
      </c>
      <c r="P3" s="33" t="s">
        <v>72</v>
      </c>
      <c r="Q3" t="s">
        <v>83</v>
      </c>
    </row>
    <row r="4" spans="1:17" x14ac:dyDescent="0.25">
      <c r="A4" s="34" t="s">
        <v>37</v>
      </c>
      <c r="B4" s="35">
        <v>1</v>
      </c>
      <c r="F4" s="34" t="s">
        <v>60</v>
      </c>
      <c r="G4" s="37">
        <v>2250</v>
      </c>
      <c r="J4" s="34" t="s">
        <v>60</v>
      </c>
      <c r="K4" s="37">
        <v>10</v>
      </c>
      <c r="L4" s="37">
        <v>5</v>
      </c>
      <c r="M4" s="37">
        <v>15</v>
      </c>
      <c r="P4" s="34" t="s">
        <v>60</v>
      </c>
      <c r="Q4" s="37">
        <v>0</v>
      </c>
    </row>
    <row r="5" spans="1:17" x14ac:dyDescent="0.25">
      <c r="A5" s="34" t="s">
        <v>61</v>
      </c>
      <c r="B5" s="35">
        <v>1</v>
      </c>
      <c r="F5" s="34" t="s">
        <v>16</v>
      </c>
      <c r="G5" s="37">
        <v>604242.21</v>
      </c>
      <c r="P5" s="34" t="s">
        <v>16</v>
      </c>
      <c r="Q5" s="37">
        <v>150916.85</v>
      </c>
    </row>
    <row r="6" spans="1:17" x14ac:dyDescent="0.25">
      <c r="A6" s="34" t="s">
        <v>46</v>
      </c>
      <c r="B6" s="35">
        <v>1</v>
      </c>
      <c r="F6" s="34" t="s">
        <v>20</v>
      </c>
      <c r="G6" s="37">
        <v>62847.68</v>
      </c>
      <c r="P6" s="34" t="s">
        <v>20</v>
      </c>
      <c r="Q6" s="37">
        <v>200</v>
      </c>
    </row>
    <row r="7" spans="1:17" x14ac:dyDescent="0.25">
      <c r="A7" s="34" t="s">
        <v>57</v>
      </c>
      <c r="B7" s="35">
        <v>1</v>
      </c>
    </row>
    <row r="8" spans="1:17" x14ac:dyDescent="0.25">
      <c r="A8" s="34" t="s">
        <v>64</v>
      </c>
      <c r="B8" s="35">
        <v>1</v>
      </c>
    </row>
    <row r="9" spans="1:17" x14ac:dyDescent="0.25">
      <c r="A9" s="34" t="s">
        <v>69</v>
      </c>
      <c r="B9" s="35">
        <v>1</v>
      </c>
    </row>
    <row r="10" spans="1:17" x14ac:dyDescent="0.25">
      <c r="A10" s="34" t="s">
        <v>39</v>
      </c>
      <c r="B10" s="35">
        <v>1</v>
      </c>
      <c r="K10" s="36" t="s">
        <v>80</v>
      </c>
      <c r="L10" s="36"/>
      <c r="M10" s="36"/>
    </row>
    <row r="11" spans="1:17" x14ac:dyDescent="0.25">
      <c r="A11" s="34" t="s">
        <v>32</v>
      </c>
      <c r="B11" s="35">
        <v>1</v>
      </c>
      <c r="K11" s="36" t="s">
        <v>81</v>
      </c>
      <c r="L11" s="39">
        <f>K1</f>
        <v>0.66666666666666663</v>
      </c>
    </row>
    <row r="12" spans="1:17" x14ac:dyDescent="0.25">
      <c r="A12" s="34" t="s">
        <v>38</v>
      </c>
      <c r="B12" s="35">
        <v>1</v>
      </c>
      <c r="K12" s="36" t="s">
        <v>82</v>
      </c>
      <c r="L12" s="39">
        <f>L1</f>
        <v>0.33333333333333331</v>
      </c>
    </row>
    <row r="13" spans="1:17" x14ac:dyDescent="0.25">
      <c r="A13" s="34" t="s">
        <v>35</v>
      </c>
      <c r="B13" s="35">
        <v>1</v>
      </c>
    </row>
    <row r="14" spans="1:17" x14ac:dyDescent="0.25">
      <c r="A14" s="34" t="s">
        <v>25</v>
      </c>
      <c r="B14" s="35">
        <v>1</v>
      </c>
    </row>
    <row r="15" spans="1:17" x14ac:dyDescent="0.25">
      <c r="A15" s="34" t="s">
        <v>40</v>
      </c>
      <c r="B15" s="35">
        <v>1</v>
      </c>
    </row>
    <row r="16" spans="1:17" x14ac:dyDescent="0.25">
      <c r="A16" s="34" t="s">
        <v>52</v>
      </c>
      <c r="B16" s="35">
        <v>1</v>
      </c>
    </row>
    <row r="17" spans="1:2" x14ac:dyDescent="0.25">
      <c r="A17" s="34" t="s">
        <v>31</v>
      </c>
      <c r="B17" s="35">
        <v>1</v>
      </c>
    </row>
    <row r="18" spans="1:2" x14ac:dyDescent="0.25">
      <c r="A18" s="34" t="s">
        <v>65</v>
      </c>
      <c r="B18" s="35">
        <v>1</v>
      </c>
    </row>
    <row r="19" spans="1:2" x14ac:dyDescent="0.25">
      <c r="A19" s="34" t="s">
        <v>28</v>
      </c>
      <c r="B19" s="35">
        <v>1</v>
      </c>
    </row>
    <row r="20" spans="1:2" x14ac:dyDescent="0.25">
      <c r="A20" s="34" t="s">
        <v>49</v>
      </c>
      <c r="B20" s="35">
        <v>1</v>
      </c>
    </row>
    <row r="21" spans="1:2" x14ac:dyDescent="0.25">
      <c r="A21" s="34" t="s">
        <v>66</v>
      </c>
      <c r="B21" s="35">
        <v>1</v>
      </c>
    </row>
    <row r="22" spans="1:2" x14ac:dyDescent="0.25">
      <c r="A22" s="34" t="s">
        <v>55</v>
      </c>
      <c r="B22" s="35">
        <v>1</v>
      </c>
    </row>
    <row r="23" spans="1:2" x14ac:dyDescent="0.25">
      <c r="A23" s="34" t="s">
        <v>22</v>
      </c>
      <c r="B23" s="35">
        <v>1</v>
      </c>
    </row>
    <row r="24" spans="1:2" x14ac:dyDescent="0.25">
      <c r="A24" s="34" t="s">
        <v>73</v>
      </c>
      <c r="B24" s="35">
        <v>1</v>
      </c>
    </row>
  </sheetData>
  <pageMargins left="0.7" right="0.7" top="0.75" bottom="0.75" header="0.3" footer="0.3"/>
  <pageSetup paperSize="9" orientation="portrait" horizontalDpi="0"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P25"/>
  <sheetViews>
    <sheetView topLeftCell="A4" workbookViewId="0">
      <selection activeCell="A4" sqref="A4"/>
    </sheetView>
  </sheetViews>
  <sheetFormatPr defaultRowHeight="15" x14ac:dyDescent="0.25"/>
  <cols>
    <col min="1" max="1" width="7" customWidth="1"/>
    <col min="2" max="2" width="48.7109375" customWidth="1"/>
    <col min="3" max="3" width="15.42578125" customWidth="1"/>
    <col min="4" max="4" width="19.28515625" customWidth="1"/>
    <col min="5" max="5" width="18.28515625" customWidth="1"/>
    <col min="6" max="6" width="18.7109375" customWidth="1"/>
    <col min="7" max="7" width="11" customWidth="1"/>
    <col min="8" max="8" width="16.42578125" customWidth="1"/>
    <col min="9" max="9" width="11.140625" customWidth="1"/>
    <col min="10" max="10" width="11.28515625" bestFit="1" customWidth="1"/>
    <col min="11" max="11" width="20" customWidth="1"/>
    <col min="12" max="12" width="18.28515625" customWidth="1"/>
    <col min="13" max="13" width="19.7109375" customWidth="1"/>
    <col min="14" max="14" width="13" customWidth="1"/>
    <col min="15" max="15" width="11" customWidth="1"/>
    <col min="16" max="16" width="27" customWidth="1"/>
  </cols>
  <sheetData>
    <row r="2" spans="1:16" ht="21" x14ac:dyDescent="0.35">
      <c r="A2" s="32" t="s">
        <v>71</v>
      </c>
      <c r="B2" s="32"/>
      <c r="C2" s="32"/>
      <c r="D2" s="32"/>
      <c r="E2" s="32"/>
      <c r="F2" s="32"/>
      <c r="G2" s="32"/>
      <c r="H2" s="32"/>
      <c r="I2" s="32"/>
      <c r="J2" s="32"/>
      <c r="K2" s="32"/>
      <c r="L2" s="32"/>
      <c r="M2" s="32"/>
      <c r="N2" s="32"/>
      <c r="O2" s="32"/>
      <c r="P2" s="32"/>
    </row>
    <row r="3" spans="1:16" ht="15.75" thickBot="1" x14ac:dyDescent="0.3"/>
    <row r="4" spans="1:16" ht="54.75" thickBot="1" x14ac:dyDescent="0.3">
      <c r="A4" s="1" t="s">
        <v>0</v>
      </c>
      <c r="B4" s="2" t="s">
        <v>1</v>
      </c>
      <c r="C4" s="3" t="s">
        <v>2</v>
      </c>
      <c r="D4" s="4" t="s">
        <v>3</v>
      </c>
      <c r="E4" s="3" t="s">
        <v>4</v>
      </c>
      <c r="F4" s="4" t="s">
        <v>5</v>
      </c>
      <c r="G4" s="4" t="s">
        <v>6</v>
      </c>
      <c r="H4" s="3" t="s">
        <v>7</v>
      </c>
      <c r="I4" s="3" t="s">
        <v>8</v>
      </c>
      <c r="J4" s="5" t="s">
        <v>9</v>
      </c>
      <c r="K4" s="3" t="s">
        <v>10</v>
      </c>
      <c r="L4" s="6" t="s">
        <v>11</v>
      </c>
      <c r="M4" s="7" t="s">
        <v>12</v>
      </c>
      <c r="N4" s="8" t="s">
        <v>13</v>
      </c>
      <c r="O4" s="9" t="s">
        <v>14</v>
      </c>
      <c r="P4" s="10" t="s">
        <v>15</v>
      </c>
    </row>
    <row r="5" spans="1:16" ht="18.75" x14ac:dyDescent="0.25">
      <c r="A5" s="11">
        <v>1</v>
      </c>
      <c r="B5" s="25" t="s">
        <v>22</v>
      </c>
      <c r="C5" s="15" t="s">
        <v>23</v>
      </c>
      <c r="D5" s="16" t="s">
        <v>23</v>
      </c>
      <c r="E5" s="16" t="s">
        <v>24</v>
      </c>
      <c r="F5" s="15" t="s">
        <v>16</v>
      </c>
      <c r="G5" s="15" t="s">
        <v>17</v>
      </c>
      <c r="H5" s="17">
        <v>44970</v>
      </c>
      <c r="I5" s="18">
        <v>3</v>
      </c>
      <c r="J5" s="18">
        <v>15</v>
      </c>
      <c r="K5" s="12">
        <v>18</v>
      </c>
      <c r="L5" s="19">
        <v>1450</v>
      </c>
      <c r="M5" s="19">
        <v>0</v>
      </c>
      <c r="N5" s="17">
        <v>45351</v>
      </c>
      <c r="O5" s="16" t="s">
        <v>18</v>
      </c>
      <c r="P5" s="21"/>
    </row>
    <row r="6" spans="1:16" ht="18.75" x14ac:dyDescent="0.25">
      <c r="A6" s="13">
        <v>2</v>
      </c>
      <c r="B6" s="25" t="s">
        <v>25</v>
      </c>
      <c r="C6" s="15" t="s">
        <v>23</v>
      </c>
      <c r="D6" s="16" t="s">
        <v>23</v>
      </c>
      <c r="E6" s="16" t="s">
        <v>26</v>
      </c>
      <c r="F6" s="15" t="s">
        <v>16</v>
      </c>
      <c r="G6" s="15" t="s">
        <v>17</v>
      </c>
      <c r="H6" s="17">
        <v>44708</v>
      </c>
      <c r="I6" s="18">
        <v>8</v>
      </c>
      <c r="J6" s="18">
        <v>31</v>
      </c>
      <c r="K6" s="12">
        <v>39</v>
      </c>
      <c r="L6" s="19">
        <v>4455</v>
      </c>
      <c r="M6" s="19"/>
      <c r="N6" s="17">
        <v>45351</v>
      </c>
      <c r="O6" s="16" t="s">
        <v>18</v>
      </c>
      <c r="P6" s="21" t="s">
        <v>27</v>
      </c>
    </row>
    <row r="7" spans="1:16" ht="18.75" x14ac:dyDescent="0.25">
      <c r="A7" s="13">
        <v>3</v>
      </c>
      <c r="B7" s="25" t="s">
        <v>28</v>
      </c>
      <c r="C7" s="15" t="s">
        <v>23</v>
      </c>
      <c r="D7" s="16" t="s">
        <v>29</v>
      </c>
      <c r="E7" s="16" t="s">
        <v>30</v>
      </c>
      <c r="F7" s="15" t="s">
        <v>16</v>
      </c>
      <c r="G7" s="15" t="s">
        <v>17</v>
      </c>
      <c r="H7" s="17">
        <v>41593</v>
      </c>
      <c r="I7" s="18">
        <v>100</v>
      </c>
      <c r="J7" s="18">
        <v>80</v>
      </c>
      <c r="K7" s="12">
        <v>180</v>
      </c>
      <c r="L7" s="19">
        <v>100000</v>
      </c>
      <c r="M7" s="19"/>
      <c r="N7" s="17">
        <v>45351</v>
      </c>
      <c r="O7" s="16" t="s">
        <v>18</v>
      </c>
      <c r="P7" s="21">
        <v>75871204</v>
      </c>
    </row>
    <row r="8" spans="1:16" ht="18.75" x14ac:dyDescent="0.25">
      <c r="A8" s="11">
        <v>4</v>
      </c>
      <c r="B8" s="14" t="s">
        <v>31</v>
      </c>
      <c r="C8" s="15" t="s">
        <v>23</v>
      </c>
      <c r="D8" s="16" t="s">
        <v>23</v>
      </c>
      <c r="E8" s="16" t="s">
        <v>30</v>
      </c>
      <c r="F8" s="15" t="s">
        <v>16</v>
      </c>
      <c r="G8" s="15" t="s">
        <v>17</v>
      </c>
      <c r="H8" s="17">
        <v>44687</v>
      </c>
      <c r="I8" s="18">
        <v>16</v>
      </c>
      <c r="J8" s="18">
        <v>24</v>
      </c>
      <c r="K8" s="12">
        <v>40</v>
      </c>
      <c r="L8" s="19">
        <v>1920</v>
      </c>
      <c r="M8" s="19">
        <v>0</v>
      </c>
      <c r="N8" s="17">
        <v>45076</v>
      </c>
      <c r="O8" s="16" t="s">
        <v>18</v>
      </c>
      <c r="P8" s="21"/>
    </row>
    <row r="9" spans="1:16" ht="37.5" x14ac:dyDescent="0.25">
      <c r="A9" s="13">
        <v>5</v>
      </c>
      <c r="B9" s="26" t="s">
        <v>32</v>
      </c>
      <c r="C9" s="15" t="s">
        <v>23</v>
      </c>
      <c r="D9" s="27" t="s">
        <v>23</v>
      </c>
      <c r="E9" s="27" t="s">
        <v>33</v>
      </c>
      <c r="F9" s="15" t="s">
        <v>16</v>
      </c>
      <c r="G9" s="15" t="s">
        <v>19</v>
      </c>
      <c r="H9" s="17">
        <v>40179</v>
      </c>
      <c r="I9" s="18">
        <v>166</v>
      </c>
      <c r="J9" s="18">
        <v>143</v>
      </c>
      <c r="K9" s="12">
        <v>309</v>
      </c>
      <c r="L9" s="23">
        <v>113119.64</v>
      </c>
      <c r="M9" s="19">
        <v>105954.85</v>
      </c>
      <c r="N9" s="28">
        <v>45688</v>
      </c>
      <c r="O9" s="22" t="s">
        <v>18</v>
      </c>
      <c r="P9" s="21" t="s">
        <v>34</v>
      </c>
    </row>
    <row r="10" spans="1:16" ht="18.75" x14ac:dyDescent="0.25">
      <c r="A10" s="13">
        <v>6</v>
      </c>
      <c r="B10" s="25" t="s">
        <v>35</v>
      </c>
      <c r="C10" s="15" t="s">
        <v>23</v>
      </c>
      <c r="D10" s="16" t="s">
        <v>29</v>
      </c>
      <c r="E10" s="16" t="s">
        <v>36</v>
      </c>
      <c r="F10" s="15" t="s">
        <v>16</v>
      </c>
      <c r="G10" s="15" t="s">
        <v>17</v>
      </c>
      <c r="H10" s="17">
        <v>44687</v>
      </c>
      <c r="I10" s="18">
        <v>21</v>
      </c>
      <c r="J10" s="18">
        <v>17</v>
      </c>
      <c r="K10" s="12">
        <v>38</v>
      </c>
      <c r="L10" s="19">
        <v>0</v>
      </c>
      <c r="M10" s="19">
        <v>0</v>
      </c>
      <c r="N10" s="17"/>
      <c r="O10" s="16" t="s">
        <v>21</v>
      </c>
      <c r="P10" s="21"/>
    </row>
    <row r="11" spans="1:16" ht="18.75" x14ac:dyDescent="0.25">
      <c r="A11" s="11">
        <v>7</v>
      </c>
      <c r="B11" s="25" t="s">
        <v>37</v>
      </c>
      <c r="C11" s="15" t="s">
        <v>23</v>
      </c>
      <c r="D11" s="16" t="s">
        <v>23</v>
      </c>
      <c r="E11" s="29" t="s">
        <v>36</v>
      </c>
      <c r="F11" s="15" t="s">
        <v>16</v>
      </c>
      <c r="G11" s="15" t="s">
        <v>17</v>
      </c>
      <c r="H11" s="17">
        <v>40561</v>
      </c>
      <c r="I11" s="18">
        <v>13</v>
      </c>
      <c r="J11" s="18">
        <v>5</v>
      </c>
      <c r="K11" s="12">
        <v>18</v>
      </c>
      <c r="L11" s="19">
        <v>250</v>
      </c>
      <c r="M11" s="19">
        <v>0</v>
      </c>
      <c r="N11" s="17"/>
      <c r="O11" s="16" t="s">
        <v>21</v>
      </c>
      <c r="P11" s="21"/>
    </row>
    <row r="12" spans="1:16" ht="18.75" x14ac:dyDescent="0.25">
      <c r="A12" s="13">
        <v>8</v>
      </c>
      <c r="B12" s="25" t="s">
        <v>38</v>
      </c>
      <c r="C12" s="15" t="s">
        <v>23</v>
      </c>
      <c r="D12" s="16" t="s">
        <v>29</v>
      </c>
      <c r="E12" s="29" t="s">
        <v>23</v>
      </c>
      <c r="F12" s="15" t="s">
        <v>16</v>
      </c>
      <c r="G12" s="15" t="s">
        <v>17</v>
      </c>
      <c r="H12" s="17">
        <v>45009</v>
      </c>
      <c r="I12" s="18">
        <v>13</v>
      </c>
      <c r="J12" s="18">
        <v>32</v>
      </c>
      <c r="K12" s="12">
        <v>45</v>
      </c>
      <c r="L12" s="19">
        <v>3309.5</v>
      </c>
      <c r="M12" s="19">
        <v>2972</v>
      </c>
      <c r="N12" s="17">
        <v>45076</v>
      </c>
      <c r="O12" s="16" t="s">
        <v>18</v>
      </c>
      <c r="P12" s="21">
        <v>75883952</v>
      </c>
    </row>
    <row r="13" spans="1:16" ht="18.75" x14ac:dyDescent="0.25">
      <c r="A13" s="13">
        <v>9</v>
      </c>
      <c r="B13" s="14" t="s">
        <v>39</v>
      </c>
      <c r="C13" s="15" t="s">
        <v>23</v>
      </c>
      <c r="D13" s="16" t="s">
        <v>29</v>
      </c>
      <c r="E13" s="29" t="s">
        <v>29</v>
      </c>
      <c r="F13" s="15" t="s">
        <v>20</v>
      </c>
      <c r="G13" s="15" t="s">
        <v>19</v>
      </c>
      <c r="H13" s="30"/>
      <c r="I13" s="18"/>
      <c r="J13" s="18"/>
      <c r="K13" s="12">
        <v>0</v>
      </c>
      <c r="L13" s="19">
        <v>0</v>
      </c>
      <c r="M13" s="19">
        <v>0</v>
      </c>
      <c r="N13" s="17"/>
      <c r="O13" s="16" t="s">
        <v>21</v>
      </c>
      <c r="P13" s="21"/>
    </row>
    <row r="14" spans="1:16" ht="18.75" x14ac:dyDescent="0.25">
      <c r="A14" s="11">
        <v>10</v>
      </c>
      <c r="B14" s="14" t="s">
        <v>40</v>
      </c>
      <c r="C14" s="15" t="s">
        <v>23</v>
      </c>
      <c r="D14" s="16" t="s">
        <v>41</v>
      </c>
      <c r="E14" s="16" t="s">
        <v>42</v>
      </c>
      <c r="F14" s="15" t="s">
        <v>16</v>
      </c>
      <c r="G14" s="15" t="s">
        <v>17</v>
      </c>
      <c r="H14" s="30">
        <v>44687</v>
      </c>
      <c r="I14" s="18">
        <v>5</v>
      </c>
      <c r="J14" s="18">
        <v>18</v>
      </c>
      <c r="K14" s="12">
        <v>23</v>
      </c>
      <c r="L14" s="19">
        <v>1966</v>
      </c>
      <c r="M14" s="19"/>
      <c r="N14" s="17">
        <v>45351</v>
      </c>
      <c r="O14" s="16" t="s">
        <v>18</v>
      </c>
      <c r="P14" s="21">
        <v>75920068</v>
      </c>
    </row>
    <row r="15" spans="1:16" ht="18.75" x14ac:dyDescent="0.25">
      <c r="A15" s="13">
        <v>11</v>
      </c>
      <c r="B15" s="25"/>
      <c r="C15" s="15" t="s">
        <v>23</v>
      </c>
      <c r="D15" s="16" t="s">
        <v>41</v>
      </c>
      <c r="E15" s="16" t="s">
        <v>43</v>
      </c>
      <c r="F15" s="15" t="s">
        <v>20</v>
      </c>
      <c r="G15" s="15" t="s">
        <v>17</v>
      </c>
      <c r="H15" s="30" t="s">
        <v>44</v>
      </c>
      <c r="I15" s="18">
        <v>26</v>
      </c>
      <c r="J15" s="18">
        <v>28</v>
      </c>
      <c r="K15" s="12">
        <v>54</v>
      </c>
      <c r="L15" s="19">
        <v>2160</v>
      </c>
      <c r="M15" s="19">
        <v>0</v>
      </c>
      <c r="N15" s="17">
        <v>45351</v>
      </c>
      <c r="O15" s="16" t="s">
        <v>18</v>
      </c>
      <c r="P15" s="21" t="s">
        <v>45</v>
      </c>
    </row>
    <row r="16" spans="1:16" ht="18.75" x14ac:dyDescent="0.25">
      <c r="A16" s="13">
        <v>12</v>
      </c>
      <c r="B16" s="25" t="s">
        <v>46</v>
      </c>
      <c r="C16" s="15" t="s">
        <v>23</v>
      </c>
      <c r="D16" s="16" t="s">
        <v>41</v>
      </c>
      <c r="E16" s="29" t="s">
        <v>43</v>
      </c>
      <c r="F16" s="15" t="s">
        <v>16</v>
      </c>
      <c r="G16" s="15" t="s">
        <v>17</v>
      </c>
      <c r="H16" s="30" t="s">
        <v>47</v>
      </c>
      <c r="I16" s="18">
        <v>53</v>
      </c>
      <c r="J16" s="18">
        <v>59</v>
      </c>
      <c r="K16" s="12">
        <v>112</v>
      </c>
      <c r="L16" s="19">
        <v>74773.5</v>
      </c>
      <c r="M16" s="23">
        <v>41990</v>
      </c>
      <c r="N16" s="24">
        <v>45322</v>
      </c>
      <c r="O16" s="16" t="s">
        <v>18</v>
      </c>
      <c r="P16" s="21" t="s">
        <v>48</v>
      </c>
    </row>
    <row r="17" spans="1:16" ht="18.75" x14ac:dyDescent="0.25">
      <c r="A17" s="11">
        <v>13</v>
      </c>
      <c r="B17" s="25" t="s">
        <v>49</v>
      </c>
      <c r="C17" s="15" t="s">
        <v>23</v>
      </c>
      <c r="D17" s="16" t="s">
        <v>50</v>
      </c>
      <c r="E17" s="16" t="s">
        <v>51</v>
      </c>
      <c r="F17" s="15" t="s">
        <v>16</v>
      </c>
      <c r="G17" s="15" t="s">
        <v>17</v>
      </c>
      <c r="H17" s="30"/>
      <c r="I17" s="18">
        <v>14</v>
      </c>
      <c r="J17" s="18">
        <v>32</v>
      </c>
      <c r="K17" s="12">
        <v>46</v>
      </c>
      <c r="L17" s="19">
        <v>1139</v>
      </c>
      <c r="M17" s="19">
        <v>0</v>
      </c>
      <c r="N17" s="17"/>
      <c r="O17" s="16" t="s">
        <v>21</v>
      </c>
      <c r="P17" s="21"/>
    </row>
    <row r="18" spans="1:16" ht="18.75" x14ac:dyDescent="0.25">
      <c r="A18" s="13">
        <v>14</v>
      </c>
      <c r="B18" s="14" t="s">
        <v>52</v>
      </c>
      <c r="C18" s="15" t="s">
        <v>23</v>
      </c>
      <c r="D18" s="16" t="s">
        <v>53</v>
      </c>
      <c r="E18" s="16" t="s">
        <v>54</v>
      </c>
      <c r="F18" s="15" t="s">
        <v>16</v>
      </c>
      <c r="G18" s="15" t="s">
        <v>17</v>
      </c>
      <c r="H18" s="30">
        <v>44581</v>
      </c>
      <c r="I18" s="18">
        <v>18</v>
      </c>
      <c r="J18" s="18">
        <v>7</v>
      </c>
      <c r="K18" s="12">
        <v>25</v>
      </c>
      <c r="L18" s="19">
        <v>1500</v>
      </c>
      <c r="M18" s="19">
        <v>0</v>
      </c>
      <c r="N18" s="17">
        <v>45076</v>
      </c>
      <c r="O18" s="16" t="s">
        <v>21</v>
      </c>
      <c r="P18" s="21">
        <v>75165386</v>
      </c>
    </row>
    <row r="19" spans="1:16" ht="18.75" x14ac:dyDescent="0.25">
      <c r="A19" s="13">
        <v>15</v>
      </c>
      <c r="B19" s="25" t="s">
        <v>55</v>
      </c>
      <c r="C19" s="15" t="s">
        <v>23</v>
      </c>
      <c r="D19" s="16" t="s">
        <v>50</v>
      </c>
      <c r="E19" s="16" t="s">
        <v>56</v>
      </c>
      <c r="F19" s="15" t="s">
        <v>16</v>
      </c>
      <c r="G19" s="15" t="s">
        <v>17</v>
      </c>
      <c r="H19" s="30">
        <v>39758</v>
      </c>
      <c r="I19" s="18">
        <v>25</v>
      </c>
      <c r="J19" s="18">
        <v>20</v>
      </c>
      <c r="K19" s="12">
        <v>45</v>
      </c>
      <c r="L19" s="19">
        <v>2000</v>
      </c>
      <c r="M19" s="19">
        <v>0</v>
      </c>
      <c r="N19" s="17"/>
      <c r="O19" s="16" t="s">
        <v>21</v>
      </c>
      <c r="P19" s="21" t="s">
        <v>45</v>
      </c>
    </row>
    <row r="20" spans="1:16" ht="18.75" x14ac:dyDescent="0.25">
      <c r="A20" s="11">
        <v>16</v>
      </c>
      <c r="B20" s="25" t="s">
        <v>57</v>
      </c>
      <c r="C20" s="15" t="s">
        <v>23</v>
      </c>
      <c r="D20" s="16" t="s">
        <v>58</v>
      </c>
      <c r="E20" s="16" t="s">
        <v>59</v>
      </c>
      <c r="F20" s="15" t="s">
        <v>60</v>
      </c>
      <c r="G20" s="15" t="s">
        <v>19</v>
      </c>
      <c r="H20" s="30">
        <v>41213</v>
      </c>
      <c r="I20" s="18">
        <v>10</v>
      </c>
      <c r="J20" s="18">
        <v>5</v>
      </c>
      <c r="K20" s="12">
        <v>15</v>
      </c>
      <c r="L20" s="19">
        <v>1080</v>
      </c>
      <c r="M20" s="19">
        <v>0</v>
      </c>
      <c r="N20" s="17">
        <v>41274</v>
      </c>
      <c r="O20" s="16" t="s">
        <v>21</v>
      </c>
      <c r="P20" s="21"/>
    </row>
    <row r="21" spans="1:16" ht="18.75" x14ac:dyDescent="0.25">
      <c r="A21" s="13">
        <v>17</v>
      </c>
      <c r="B21" s="25" t="s">
        <v>61</v>
      </c>
      <c r="C21" s="15" t="s">
        <v>23</v>
      </c>
      <c r="D21" s="16" t="s">
        <v>58</v>
      </c>
      <c r="E21" s="16" t="s">
        <v>62</v>
      </c>
      <c r="F21" s="15" t="s">
        <v>60</v>
      </c>
      <c r="G21" s="15" t="s">
        <v>19</v>
      </c>
      <c r="H21" s="30">
        <v>41213</v>
      </c>
      <c r="I21" s="18">
        <v>0</v>
      </c>
      <c r="J21" s="18">
        <v>0</v>
      </c>
      <c r="K21" s="12">
        <v>0</v>
      </c>
      <c r="L21" s="19">
        <v>1170</v>
      </c>
      <c r="M21" s="19">
        <v>0</v>
      </c>
      <c r="N21" s="17">
        <v>41274</v>
      </c>
      <c r="O21" s="16" t="s">
        <v>21</v>
      </c>
      <c r="P21" s="21" t="s">
        <v>63</v>
      </c>
    </row>
    <row r="22" spans="1:16" ht="18.75" x14ac:dyDescent="0.25">
      <c r="A22" s="13">
        <v>18</v>
      </c>
      <c r="B22" s="14" t="s">
        <v>64</v>
      </c>
      <c r="C22" s="15" t="s">
        <v>23</v>
      </c>
      <c r="D22" s="16" t="s">
        <v>58</v>
      </c>
      <c r="E22" s="16" t="s">
        <v>58</v>
      </c>
      <c r="F22" s="15" t="s">
        <v>20</v>
      </c>
      <c r="G22" s="15" t="s">
        <v>17</v>
      </c>
      <c r="H22" s="30">
        <v>40470</v>
      </c>
      <c r="I22" s="18">
        <v>765</v>
      </c>
      <c r="J22" s="18">
        <v>35</v>
      </c>
      <c r="K22" s="12">
        <v>800</v>
      </c>
      <c r="L22" s="31">
        <v>60687.68</v>
      </c>
      <c r="M22" s="31">
        <v>200</v>
      </c>
      <c r="N22" s="24">
        <v>45322</v>
      </c>
      <c r="O22" s="16" t="s">
        <v>18</v>
      </c>
      <c r="P22" s="21">
        <v>77355336</v>
      </c>
    </row>
    <row r="23" spans="1:16" ht="18.75" x14ac:dyDescent="0.25">
      <c r="A23" s="11">
        <v>19</v>
      </c>
      <c r="B23" s="14" t="s">
        <v>65</v>
      </c>
      <c r="C23" s="15" t="s">
        <v>23</v>
      </c>
      <c r="D23" s="16" t="s">
        <v>58</v>
      </c>
      <c r="E23" s="29"/>
      <c r="F23" s="15" t="s">
        <v>16</v>
      </c>
      <c r="G23" s="15" t="s">
        <v>19</v>
      </c>
      <c r="H23" s="30">
        <v>40907</v>
      </c>
      <c r="I23" s="18">
        <v>479</v>
      </c>
      <c r="J23" s="18">
        <v>689</v>
      </c>
      <c r="K23" s="12">
        <v>1168</v>
      </c>
      <c r="L23" s="19">
        <v>297503.57</v>
      </c>
      <c r="M23" s="19"/>
      <c r="N23" s="17">
        <v>45351</v>
      </c>
      <c r="O23" s="16" t="s">
        <v>18</v>
      </c>
      <c r="P23" s="21">
        <v>77334880</v>
      </c>
    </row>
    <row r="24" spans="1:16" ht="18.75" x14ac:dyDescent="0.25">
      <c r="A24" s="13">
        <v>20</v>
      </c>
      <c r="B24" s="25" t="s">
        <v>66</v>
      </c>
      <c r="C24" s="15" t="s">
        <v>23</v>
      </c>
      <c r="D24" s="29" t="s">
        <v>67</v>
      </c>
      <c r="E24" s="29" t="s">
        <v>68</v>
      </c>
      <c r="F24" s="15" t="s">
        <v>16</v>
      </c>
      <c r="G24" s="15" t="s">
        <v>17</v>
      </c>
      <c r="H24" s="30">
        <v>40784</v>
      </c>
      <c r="I24" s="18">
        <v>8</v>
      </c>
      <c r="J24" s="18">
        <v>19</v>
      </c>
      <c r="K24" s="12">
        <v>27</v>
      </c>
      <c r="L24" s="19">
        <v>856</v>
      </c>
      <c r="M24" s="19">
        <v>0</v>
      </c>
      <c r="N24" s="17"/>
      <c r="O24" s="16" t="s">
        <v>21</v>
      </c>
      <c r="P24" s="21"/>
    </row>
    <row r="25" spans="1:16" ht="37.5" x14ac:dyDescent="0.25">
      <c r="A25" s="13">
        <v>21</v>
      </c>
      <c r="B25" s="14" t="s">
        <v>69</v>
      </c>
      <c r="C25" s="15" t="s">
        <v>23</v>
      </c>
      <c r="D25" s="16" t="s">
        <v>23</v>
      </c>
      <c r="E25" s="29"/>
      <c r="F25" s="15" t="s">
        <v>70</v>
      </c>
      <c r="G25" s="15" t="s">
        <v>17</v>
      </c>
      <c r="H25" s="30"/>
      <c r="I25" s="18">
        <v>8</v>
      </c>
      <c r="J25" s="18">
        <v>7</v>
      </c>
      <c r="K25" s="12">
        <v>15</v>
      </c>
      <c r="L25" s="19"/>
      <c r="M25" s="19"/>
      <c r="N25" s="17"/>
      <c r="O25" s="20" t="s">
        <v>18</v>
      </c>
      <c r="P25" s="21">
        <v>75390840</v>
      </c>
    </row>
  </sheetData>
  <mergeCells count="1">
    <mergeCell ref="A2:P2"/>
  </mergeCells>
  <conditionalFormatting sqref="A5:P25">
    <cfRule type="expression" dxfId="22" priority="1">
      <formula>IF(ISBLANK(Cari),0,SEARCH(Cari,$D5&amp;$E5&amp;$F5&amp;$G5&amp;$H5&amp;$Q5))</formula>
    </cfRule>
  </conditionalFormatting>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election activeCell="T1" sqref="T1:T1048576"/>
    </sheetView>
  </sheetViews>
  <sheetFormatPr defaultRowHeight="15" x14ac:dyDescent="0.25"/>
  <cols>
    <col min="1" max="16384" width="9.140625" style="40"/>
  </cols>
  <sheetData/>
  <pageMargins left="0.7" right="0.7" top="0.75" bottom="0.75" header="0.3" footer="0.3"/>
  <drawing r:id="rId1"/>
  <extLst>
    <ext xmlns:x14="http://schemas.microsoft.com/office/spreadsheetml/2009/9/main" uri="{A8765BA9-456A-4dab-B4F3-ACF838C121DE}">
      <x14:slicerList>
        <x14:slicer r:id="rId2"/>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 base</vt:lpstr>
      <vt:lpstr>Total COOP</vt:lpstr>
      <vt:lpstr>Das Boward</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ideapad slim3</dc:creator>
  <cp:lastModifiedBy>SECOOP</cp:lastModifiedBy>
  <dcterms:created xsi:type="dcterms:W3CDTF">2025-12-26T10:28:30Z</dcterms:created>
  <dcterms:modified xsi:type="dcterms:W3CDTF">2025-12-29T06:32:20Z</dcterms:modified>
</cp:coreProperties>
</file>